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0 Regulatory\040 Tariffs\2024-2027\Transmission\Webdocs\"/>
    </mc:Choice>
  </mc:AlternateContent>
  <xr:revisionPtr revIDLastSave="0" documentId="13_ncr:1_{884BAB43-1669-4FD8-8011-645BF3A3A195}" xr6:coauthVersionLast="47" xr6:coauthVersionMax="47" xr10:uidLastSave="{00000000-0000-0000-0000-000000000000}"/>
  <bookViews>
    <workbookView xWindow="-120" yWindow="-120" windowWidth="29040" windowHeight="15840" activeTab="2" xr2:uid="{5DD165C9-3A0D-4C5F-B983-592472EE7199}"/>
  </bookViews>
  <sheets>
    <sheet name="JULY 2022 tariffs" sheetId="2" r:id="rId1"/>
    <sheet name=" 2023 tariffs" sheetId="3" r:id="rId2"/>
    <sheet name="2024 tariff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0" i="4" l="1"/>
  <c r="C209" i="4"/>
  <c r="D208" i="4"/>
  <c r="C208" i="4"/>
  <c r="C207" i="4"/>
  <c r="C206" i="4"/>
  <c r="D205" i="4"/>
  <c r="C205" i="4"/>
  <c r="C204" i="4"/>
  <c r="C203" i="4"/>
  <c r="D202" i="4"/>
  <c r="C202" i="4"/>
  <c r="C201" i="4"/>
  <c r="C200" i="4"/>
  <c r="E199" i="4"/>
  <c r="D199" i="4"/>
  <c r="C199" i="4"/>
  <c r="C196" i="4"/>
  <c r="C195" i="4"/>
  <c r="D194" i="4"/>
  <c r="C194" i="4"/>
  <c r="C193" i="4"/>
  <c r="C192" i="4"/>
  <c r="D191" i="4"/>
  <c r="C191" i="4"/>
  <c r="C190" i="4"/>
  <c r="C189" i="4"/>
  <c r="D188" i="4"/>
  <c r="C188" i="4"/>
  <c r="C187" i="4"/>
  <c r="C186" i="4"/>
  <c r="E185" i="4"/>
  <c r="D185" i="4"/>
  <c r="C185" i="4"/>
  <c r="C182" i="4"/>
  <c r="C181" i="4"/>
  <c r="D180" i="4"/>
  <c r="C180" i="4"/>
  <c r="C179" i="4"/>
  <c r="C178" i="4"/>
  <c r="D177" i="4"/>
  <c r="C177" i="4"/>
  <c r="C176" i="4"/>
  <c r="C175" i="4"/>
  <c r="D174" i="4"/>
  <c r="C174" i="4"/>
  <c r="C173" i="4"/>
  <c r="C172" i="4"/>
  <c r="E171" i="4"/>
  <c r="D171" i="4"/>
  <c r="C171" i="4"/>
  <c r="K163" i="4"/>
  <c r="G163" i="4"/>
  <c r="C163" i="4"/>
  <c r="K162" i="4"/>
  <c r="G162" i="4"/>
  <c r="C162" i="4"/>
  <c r="L161" i="4"/>
  <c r="K161" i="4"/>
  <c r="H161" i="4"/>
  <c r="G161" i="4"/>
  <c r="D161" i="4"/>
  <c r="C161" i="4"/>
  <c r="K160" i="4"/>
  <c r="G160" i="4"/>
  <c r="C160" i="4"/>
  <c r="K159" i="4"/>
  <c r="G159" i="4"/>
  <c r="C159" i="4"/>
  <c r="L158" i="4"/>
  <c r="K158" i="4"/>
  <c r="H158" i="4"/>
  <c r="G158" i="4"/>
  <c r="D158" i="4"/>
  <c r="C158" i="4"/>
  <c r="K157" i="4"/>
  <c r="G157" i="4"/>
  <c r="C157" i="4"/>
  <c r="K156" i="4"/>
  <c r="G156" i="4"/>
  <c r="C156" i="4"/>
  <c r="L155" i="4"/>
  <c r="K155" i="4"/>
  <c r="H155" i="4"/>
  <c r="G155" i="4"/>
  <c r="D155" i="4"/>
  <c r="C155" i="4"/>
  <c r="K154" i="4"/>
  <c r="G154" i="4"/>
  <c r="C154" i="4"/>
  <c r="K153" i="4"/>
  <c r="G153" i="4"/>
  <c r="C153" i="4"/>
  <c r="M152" i="4"/>
  <c r="L152" i="4"/>
  <c r="K152" i="4"/>
  <c r="I152" i="4"/>
  <c r="H152" i="4"/>
  <c r="G152" i="4"/>
  <c r="E152" i="4"/>
  <c r="D152" i="4"/>
  <c r="C152" i="4"/>
  <c r="G148" i="4"/>
  <c r="C148" i="4"/>
  <c r="G147" i="4"/>
  <c r="C147" i="4"/>
  <c r="H146" i="4"/>
  <c r="G146" i="4"/>
  <c r="D146" i="4"/>
  <c r="C146" i="4"/>
  <c r="G145" i="4"/>
  <c r="C145" i="4"/>
  <c r="G144" i="4"/>
  <c r="C144" i="4"/>
  <c r="H143" i="4"/>
  <c r="G143" i="4"/>
  <c r="D143" i="4"/>
  <c r="C143" i="4"/>
  <c r="G142" i="4"/>
  <c r="C142" i="4"/>
  <c r="G141" i="4"/>
  <c r="C141" i="4"/>
  <c r="H140" i="4"/>
  <c r="G140" i="4"/>
  <c r="D140" i="4"/>
  <c r="C140" i="4"/>
  <c r="G139" i="4"/>
  <c r="C139" i="4"/>
  <c r="G138" i="4"/>
  <c r="C138" i="4"/>
  <c r="I137" i="4"/>
  <c r="H137" i="4"/>
  <c r="G137" i="4"/>
  <c r="E137" i="4"/>
  <c r="D137" i="4"/>
  <c r="C137" i="4"/>
  <c r="G133" i="4"/>
  <c r="C133" i="4"/>
  <c r="G132" i="4"/>
  <c r="C132" i="4"/>
  <c r="H131" i="4"/>
  <c r="G131" i="4"/>
  <c r="D131" i="4"/>
  <c r="C131" i="4"/>
  <c r="G130" i="4"/>
  <c r="C130" i="4"/>
  <c r="G129" i="4"/>
  <c r="C129" i="4"/>
  <c r="H128" i="4"/>
  <c r="G128" i="4"/>
  <c r="D128" i="4"/>
  <c r="C128" i="4"/>
  <c r="G127" i="4"/>
  <c r="C127" i="4"/>
  <c r="G126" i="4"/>
  <c r="C126" i="4"/>
  <c r="H125" i="4"/>
  <c r="G125" i="4"/>
  <c r="D125" i="4"/>
  <c r="C125" i="4"/>
  <c r="G124" i="4"/>
  <c r="C124" i="4"/>
  <c r="G123" i="4"/>
  <c r="C123" i="4"/>
  <c r="I122" i="4"/>
  <c r="H122" i="4"/>
  <c r="G122" i="4"/>
  <c r="E122" i="4"/>
  <c r="D122" i="4"/>
  <c r="C122" i="4"/>
  <c r="G118" i="4"/>
  <c r="C118" i="4"/>
  <c r="G117" i="4"/>
  <c r="C117" i="4"/>
  <c r="H116" i="4"/>
  <c r="G116" i="4"/>
  <c r="D116" i="4"/>
  <c r="C116" i="4"/>
  <c r="G115" i="4"/>
  <c r="C115" i="4"/>
  <c r="G114" i="4"/>
  <c r="C114" i="4"/>
  <c r="H113" i="4"/>
  <c r="G113" i="4"/>
  <c r="D113" i="4"/>
  <c r="C113" i="4"/>
  <c r="G112" i="4"/>
  <c r="C112" i="4"/>
  <c r="G111" i="4"/>
  <c r="C111" i="4"/>
  <c r="H110" i="4"/>
  <c r="G110" i="4"/>
  <c r="D110" i="4"/>
  <c r="C110" i="4"/>
  <c r="G109" i="4"/>
  <c r="C109" i="4"/>
  <c r="G108" i="4"/>
  <c r="C108" i="4"/>
  <c r="I107" i="4"/>
  <c r="H107" i="4"/>
  <c r="G107" i="4"/>
  <c r="E107" i="4"/>
  <c r="D107" i="4"/>
  <c r="C107" i="4"/>
  <c r="K103" i="4"/>
  <c r="G103" i="4"/>
  <c r="C103" i="4"/>
  <c r="K102" i="4"/>
  <c r="G102" i="4"/>
  <c r="C102" i="4"/>
  <c r="L101" i="4"/>
  <c r="K101" i="4"/>
  <c r="H101" i="4"/>
  <c r="G101" i="4"/>
  <c r="D101" i="4"/>
  <c r="C101" i="4"/>
  <c r="K100" i="4"/>
  <c r="G100" i="4"/>
  <c r="C100" i="4"/>
  <c r="K99" i="4"/>
  <c r="G99" i="4"/>
  <c r="C99" i="4"/>
  <c r="L98" i="4"/>
  <c r="K98" i="4"/>
  <c r="H98" i="4"/>
  <c r="G98" i="4"/>
  <c r="D98" i="4"/>
  <c r="C98" i="4"/>
  <c r="K97" i="4"/>
  <c r="G97" i="4"/>
  <c r="C97" i="4"/>
  <c r="K96" i="4"/>
  <c r="G96" i="4"/>
  <c r="C96" i="4"/>
  <c r="L95" i="4"/>
  <c r="K95" i="4"/>
  <c r="H95" i="4"/>
  <c r="G95" i="4"/>
  <c r="D95" i="4"/>
  <c r="C95" i="4"/>
  <c r="K94" i="4"/>
  <c r="G94" i="4"/>
  <c r="C94" i="4"/>
  <c r="K93" i="4"/>
  <c r="G93" i="4"/>
  <c r="C93" i="4"/>
  <c r="M92" i="4"/>
  <c r="L92" i="4"/>
  <c r="K92" i="4"/>
  <c r="I92" i="4"/>
  <c r="H92" i="4"/>
  <c r="G92" i="4"/>
  <c r="E92" i="4"/>
  <c r="D92" i="4"/>
  <c r="C92" i="4"/>
  <c r="K85" i="4"/>
  <c r="G85" i="4"/>
  <c r="C85" i="4"/>
  <c r="K84" i="4"/>
  <c r="G84" i="4"/>
  <c r="C84" i="4"/>
  <c r="L83" i="4"/>
  <c r="K83" i="4"/>
  <c r="H83" i="4"/>
  <c r="G83" i="4"/>
  <c r="D83" i="4"/>
  <c r="C83" i="4"/>
  <c r="K82" i="4"/>
  <c r="G82" i="4"/>
  <c r="C82" i="4"/>
  <c r="K81" i="4"/>
  <c r="G81" i="4"/>
  <c r="C81" i="4"/>
  <c r="L80" i="4"/>
  <c r="K80" i="4"/>
  <c r="H80" i="4"/>
  <c r="G80" i="4"/>
  <c r="D80" i="4"/>
  <c r="C80" i="4"/>
  <c r="K79" i="4"/>
  <c r="G79" i="4"/>
  <c r="C79" i="4"/>
  <c r="K78" i="4"/>
  <c r="G78" i="4"/>
  <c r="C78" i="4"/>
  <c r="L77" i="4"/>
  <c r="K77" i="4"/>
  <c r="H77" i="4"/>
  <c r="G77" i="4"/>
  <c r="D77" i="4"/>
  <c r="C77" i="4"/>
  <c r="K76" i="4"/>
  <c r="G76" i="4"/>
  <c r="C76" i="4"/>
  <c r="K75" i="4"/>
  <c r="G75" i="4"/>
  <c r="C75" i="4"/>
  <c r="M74" i="4"/>
  <c r="L74" i="4"/>
  <c r="K74" i="4"/>
  <c r="I74" i="4"/>
  <c r="H74" i="4"/>
  <c r="G74" i="4"/>
  <c r="E74" i="4"/>
  <c r="D74" i="4"/>
  <c r="C74" i="4"/>
  <c r="G70" i="4"/>
  <c r="C70" i="4"/>
  <c r="G69" i="4"/>
  <c r="C69" i="4"/>
  <c r="H68" i="4"/>
  <c r="G68" i="4"/>
  <c r="D68" i="4"/>
  <c r="C68" i="4"/>
  <c r="G67" i="4"/>
  <c r="C67" i="4"/>
  <c r="G66" i="4"/>
  <c r="C66" i="4"/>
  <c r="H65" i="4"/>
  <c r="G65" i="4"/>
  <c r="D65" i="4"/>
  <c r="C65" i="4"/>
  <c r="G64" i="4"/>
  <c r="C64" i="4"/>
  <c r="G63" i="4"/>
  <c r="C63" i="4"/>
  <c r="H62" i="4"/>
  <c r="G62" i="4"/>
  <c r="D62" i="4"/>
  <c r="C62" i="4"/>
  <c r="G61" i="4"/>
  <c r="C61" i="4"/>
  <c r="G60" i="4"/>
  <c r="C60" i="4"/>
  <c r="I59" i="4"/>
  <c r="H59" i="4"/>
  <c r="G59" i="4"/>
  <c r="E59" i="4"/>
  <c r="D59" i="4"/>
  <c r="C59" i="4"/>
  <c r="C60" i="2"/>
  <c r="B88" i="3"/>
  <c r="B87" i="3"/>
  <c r="B86" i="3"/>
  <c r="B85" i="3"/>
  <c r="B84" i="3"/>
  <c r="B83" i="3"/>
  <c r="B82" i="3"/>
  <c r="B81" i="3"/>
  <c r="D78" i="3"/>
  <c r="D77" i="3"/>
  <c r="C71" i="3"/>
  <c r="B71" i="3"/>
  <c r="C75" i="3"/>
  <c r="B75" i="3"/>
  <c r="C73" i="3"/>
  <c r="B73" i="3"/>
  <c r="C76" i="3"/>
  <c r="B76" i="3"/>
  <c r="C72" i="3"/>
  <c r="B72" i="3"/>
  <c r="C74" i="3"/>
  <c r="B74" i="3"/>
  <c r="G67" i="3"/>
  <c r="C67" i="3"/>
  <c r="G66" i="3"/>
  <c r="C66" i="3"/>
  <c r="H65" i="3"/>
  <c r="G65" i="3"/>
  <c r="D65" i="3"/>
  <c r="C65" i="3"/>
  <c r="G64" i="3"/>
  <c r="C64" i="3"/>
  <c r="G63" i="3"/>
  <c r="C63" i="3"/>
  <c r="H62" i="3"/>
  <c r="G62" i="3"/>
  <c r="D62" i="3"/>
  <c r="C62" i="3"/>
  <c r="G61" i="3"/>
  <c r="C61" i="3"/>
  <c r="G60" i="3"/>
  <c r="C60" i="3"/>
  <c r="H59" i="3"/>
  <c r="G59" i="3"/>
  <c r="D59" i="3"/>
  <c r="C59" i="3"/>
  <c r="G58" i="3"/>
  <c r="C58" i="3"/>
  <c r="G57" i="3"/>
  <c r="C57" i="3"/>
  <c r="I56" i="3"/>
  <c r="H56" i="3"/>
  <c r="G56" i="3"/>
  <c r="E56" i="3"/>
  <c r="D56" i="3"/>
  <c r="C56" i="3"/>
  <c r="B90" i="2"/>
  <c r="C59" i="2"/>
  <c r="C58" i="2" l="1"/>
  <c r="D58" i="2"/>
  <c r="E58" i="2"/>
  <c r="G58" i="2"/>
  <c r="H58" i="2"/>
  <c r="I58" i="2"/>
  <c r="G59" i="2"/>
  <c r="G60" i="2"/>
  <c r="C61" i="2"/>
  <c r="D61" i="2"/>
  <c r="G61" i="2"/>
  <c r="H61" i="2"/>
  <c r="C62" i="2"/>
  <c r="G62" i="2"/>
  <c r="C63" i="2"/>
  <c r="G63" i="2"/>
  <c r="C64" i="2"/>
  <c r="D64" i="2"/>
  <c r="G64" i="2"/>
  <c r="H64" i="2"/>
  <c r="C65" i="2"/>
  <c r="G65" i="2"/>
  <c r="C66" i="2"/>
  <c r="G66" i="2"/>
  <c r="C67" i="2"/>
  <c r="D67" i="2"/>
  <c r="G67" i="2"/>
  <c r="H67" i="2"/>
  <c r="C68" i="2"/>
  <c r="G68" i="2"/>
  <c r="C69" i="2"/>
  <c r="G69" i="2"/>
  <c r="B76" i="2"/>
  <c r="C76" i="2"/>
  <c r="B74" i="2"/>
  <c r="C74" i="2"/>
  <c r="B78" i="2"/>
  <c r="C78" i="2"/>
  <c r="B75" i="2"/>
  <c r="C75" i="2"/>
  <c r="B77" i="2"/>
  <c r="C77" i="2"/>
  <c r="B73" i="2"/>
  <c r="C73" i="2"/>
  <c r="D79" i="2"/>
  <c r="D80" i="2"/>
  <c r="B83" i="2"/>
  <c r="B84" i="2"/>
  <c r="B85" i="2"/>
  <c r="B86" i="2"/>
  <c r="B87" i="2"/>
  <c r="B88" i="2"/>
  <c r="B89" i="2"/>
</calcChain>
</file>

<file path=xl/sharedStrings.xml><?xml version="1.0" encoding="utf-8"?>
<sst xmlns="http://schemas.openxmlformats.org/spreadsheetml/2006/main" count="492" uniqueCount="85">
  <si>
    <t>Parameters: ST multipliers</t>
  </si>
  <si>
    <t>January</t>
  </si>
  <si>
    <t>Q1</t>
  </si>
  <si>
    <t>February</t>
  </si>
  <si>
    <t>Q2</t>
  </si>
  <si>
    <t>March</t>
  </si>
  <si>
    <t>Q3</t>
  </si>
  <si>
    <t>April</t>
  </si>
  <si>
    <t>Q4</t>
  </si>
  <si>
    <t>May</t>
  </si>
  <si>
    <t>June</t>
  </si>
  <si>
    <t>NYM</t>
  </si>
  <si>
    <t>July</t>
  </si>
  <si>
    <t>August</t>
  </si>
  <si>
    <t>September</t>
  </si>
  <si>
    <t>October</t>
  </si>
  <si>
    <t>November</t>
  </si>
  <si>
    <t>December</t>
  </si>
  <si>
    <t>Entry</t>
  </si>
  <si>
    <t>ENTRY for the below IPs, firm</t>
  </si>
  <si>
    <t>€/kWh/h/a</t>
  </si>
  <si>
    <t>ENTRY for the below IPs, interruptible</t>
  </si>
  <si>
    <t>Exit on IP</t>
  </si>
  <si>
    <t>Firm [€/kWh/h/y]</t>
  </si>
  <si>
    <t>Interruptible [€/kWh/h/y]</t>
  </si>
  <si>
    <t>Backhaul [€/kWh/h/y]</t>
  </si>
  <si>
    <t xml:space="preserve">IZT </t>
  </si>
  <si>
    <t>Zeebrugge</t>
  </si>
  <si>
    <t>VIP BENE</t>
  </si>
  <si>
    <t>Virtualys</t>
  </si>
  <si>
    <t>Blaregnies L</t>
  </si>
  <si>
    <t>ZEE LNG TML</t>
  </si>
  <si>
    <t xml:space="preserve">ZPT </t>
  </si>
  <si>
    <t>OCUC</t>
  </si>
  <si>
    <t>[€/kWh/h/y]</t>
  </si>
  <si>
    <t>VIP BENE -&gt; IZT</t>
  </si>
  <si>
    <t>VIP BENE -&gt; ZEE</t>
  </si>
  <si>
    <t>IZT -&gt; VIP BENE</t>
  </si>
  <si>
    <t xml:space="preserve"> ZEE -&gt; VIP BENE</t>
  </si>
  <si>
    <t>DNK LNG -&gt; IZT/ZEE</t>
  </si>
  <si>
    <t>Virtualys -&gt; IZT/ZEE</t>
  </si>
  <si>
    <t>Entry on IP</t>
  </si>
  <si>
    <t>Firm [€/MWh]</t>
  </si>
  <si>
    <t>Interruptible [€/MWh]</t>
  </si>
  <si>
    <t>IPs</t>
  </si>
  <si>
    <t>Month</t>
  </si>
  <si>
    <t>Less than Quarter</t>
  </si>
  <si>
    <t>Quarterly</t>
  </si>
  <si>
    <t>Yearly</t>
  </si>
  <si>
    <t>Backhaul [€/MWh]</t>
  </si>
  <si>
    <t>[€/MWh]</t>
  </si>
  <si>
    <t>*Rounded up to 3 decimals</t>
  </si>
  <si>
    <t>*No seasonal coefficients apply</t>
  </si>
  <si>
    <t>* Exluding commodity charges</t>
  </si>
  <si>
    <t>VIP THE-ZTP</t>
  </si>
  <si>
    <t>VIP BENE -&gt; VIP THE ZTP</t>
  </si>
  <si>
    <t>VIP THE-ZTP -&gt; VIP BENE</t>
  </si>
  <si>
    <t>VIP BENE -&gt; VIP THE-ZTP</t>
  </si>
  <si>
    <t>Transmission tariffs reflected in €/MWh</t>
  </si>
  <si>
    <r>
      <t xml:space="preserve">"The below information reflects the </t>
    </r>
    <r>
      <rPr>
        <b/>
        <sz val="11"/>
        <color theme="1"/>
        <rFont val="Calibri"/>
        <family val="2"/>
        <scheme val="minor"/>
      </rPr>
      <t>most</t>
    </r>
    <r>
      <rPr>
        <sz val="11"/>
        <color theme="1"/>
        <rFont val="Calibri"/>
        <family val="2"/>
        <scheme val="minor"/>
      </rPr>
      <t xml:space="preserve"> frequently asked tariffs on IPs in €/MWh, excluding Gas In Cash. This document for informational purposes is non-binding. For a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view on </t>
    </r>
    <r>
      <rPr>
        <u/>
        <sz val="11"/>
        <color theme="1"/>
        <rFont val="Calibri"/>
        <family val="2"/>
        <scheme val="minor"/>
      </rPr>
      <t>all regulated</t>
    </r>
    <r>
      <rPr>
        <sz val="11"/>
        <color theme="1"/>
        <rFont val="Calibri"/>
        <family val="2"/>
        <scheme val="minor"/>
      </rPr>
      <t xml:space="preserve"> transmission tariffs, please refer to Tariff Sheet available on our website.***"</t>
    </r>
  </si>
  <si>
    <t>Tariffs for transmission as of July 2022</t>
  </si>
  <si>
    <t>2023 tariffs for transmission</t>
  </si>
  <si>
    <t>The below information reflects the most frequently asked tariffs on IPs in €/MWh, excluding Gas In Cash. This document for informational purposes is non-binding. For a full view on all regulated transmission tariffs, please refer to Tariff Sheet available on our website.***</t>
  </si>
  <si>
    <t>Dunkirk LNG Terminal
IZT
VIP BENE
VIP THE-ZTP
Virtualys
Zeebrugge
Zeebrugge LNG Terminal
ZPT</t>
  </si>
  <si>
    <t>Zeebrugge LNG Terminal</t>
  </si>
  <si>
    <t>2024 tariffs for transmission</t>
  </si>
  <si>
    <t xml:space="preserve">
VIP BENE
</t>
  </si>
  <si>
    <t xml:space="preserve">
VIP THE-ZTP
</t>
  </si>
  <si>
    <t xml:space="preserve">
Virtualys
</t>
  </si>
  <si>
    <t>OCUCs</t>
  </si>
  <si>
    <t xml:space="preserve">
VIP BENE -&gt; IZT
VIP BENE -&gt; ZEE
DNK LNG -&gt; IZT/ZEE
Virtualys -&gt; IZT
</t>
  </si>
  <si>
    <t xml:space="preserve">
VIP BENE -&gt; VIP THE ZTP</t>
  </si>
  <si>
    <t>*Excluding commodity charges</t>
  </si>
  <si>
    <t>The below information reflects the most frequently asked tariffs on IPs in €/MWh, excluding Gas In Cash. This document for informational purposes is non-binding. For a full view on all regulated transmission tariffs, please refer to Tariff Sheet available on our website.**</t>
  </si>
  <si>
    <t xml:space="preserve">IZT
Zeebrugge
Zeebrugge LNG Terminal
ZPT
</t>
  </si>
  <si>
    <t xml:space="preserve">
IZT -&gt; VIP BENE
ZEE &gt; VIP BENE
VIP THE-ZTP -&gt; VIP BENE</t>
  </si>
  <si>
    <t>ENTRY for the below IPs, firm (1)</t>
  </si>
  <si>
    <t xml:space="preserve">(1) excl. Hilvarenbeek L </t>
  </si>
  <si>
    <t>ENTRY Hilvenbeek L, interruptible</t>
  </si>
  <si>
    <t>Hilvarenbeek L</t>
  </si>
  <si>
    <t>Hilvarenbeek L
Blaregnies L (backhaul)</t>
  </si>
  <si>
    <t xml:space="preserve">
Blaregnies L
Hilvarenbeek L (backhaul)</t>
  </si>
  <si>
    <t>ENTRY for the below IPs, interruptible (2)</t>
  </si>
  <si>
    <t>(2) excl. Hilvarenbeek L</t>
  </si>
  <si>
    <t>ENTRY Hilvenbeek L,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</si>
</sst>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/>
    <xf numFmtId="0" fontId="1" fillId="3" borderId="0" xfId="0" applyFont="1" applyFill="1"/>
    <xf numFmtId="16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/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left" vertical="center"/>
    </xf>
    <xf numFmtId="2" fontId="0" fillId="0" borderId="1" xfId="0" applyNumberFormat="1" applyBorder="1"/>
    <xf numFmtId="2" fontId="0" fillId="2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BF37-E2F5-4487-A1E0-32E41A1D6722}">
  <dimension ref="A1:K94"/>
  <sheetViews>
    <sheetView showGridLines="0" zoomScale="80" zoomScaleNormal="80" workbookViewId="0">
      <pane ySplit="1" topLeftCell="A50" activePane="bottomLeft" state="frozen"/>
      <selection pane="bottomLeft" sqref="A1:XFD1048576"/>
    </sheetView>
  </sheetViews>
  <sheetFormatPr defaultRowHeight="15" x14ac:dyDescent="0.25"/>
  <cols>
    <col min="1" max="1" width="33" style="1" customWidth="1"/>
    <col min="2" max="2" width="22.28515625" customWidth="1"/>
    <col min="3" max="3" width="23.5703125" bestFit="1" customWidth="1"/>
    <col min="4" max="4" width="20.28515625" style="1" customWidth="1"/>
    <col min="5" max="5" width="20.28515625" customWidth="1"/>
    <col min="6" max="6" width="2.140625" customWidth="1"/>
    <col min="7" max="9" width="20.28515625" customWidth="1"/>
  </cols>
  <sheetData>
    <row r="1" spans="1:5" x14ac:dyDescent="0.25">
      <c r="A1" s="35"/>
    </row>
    <row r="2" spans="1:5" x14ac:dyDescent="0.25">
      <c r="A2"/>
    </row>
    <row r="3" spans="1:5" s="18" customFormat="1" x14ac:dyDescent="0.25">
      <c r="A3" s="28" t="s">
        <v>0</v>
      </c>
      <c r="D3" s="34"/>
    </row>
    <row r="5" spans="1:5" x14ac:dyDescent="0.25">
      <c r="A5" s="3" t="s">
        <v>1</v>
      </c>
      <c r="B5" s="29">
        <v>1.75</v>
      </c>
      <c r="D5" s="33" t="s">
        <v>2</v>
      </c>
      <c r="E5" s="33">
        <v>1.53</v>
      </c>
    </row>
    <row r="6" spans="1:5" x14ac:dyDescent="0.25">
      <c r="A6" s="3" t="s">
        <v>3</v>
      </c>
      <c r="B6" s="29">
        <v>1.55</v>
      </c>
      <c r="D6" s="33" t="s">
        <v>4</v>
      </c>
      <c r="E6" s="33">
        <v>0.7</v>
      </c>
    </row>
    <row r="7" spans="1:5" x14ac:dyDescent="0.25">
      <c r="A7" s="3" t="s">
        <v>5</v>
      </c>
      <c r="B7" s="29">
        <v>1.3</v>
      </c>
      <c r="D7" s="33" t="s">
        <v>6</v>
      </c>
      <c r="E7" s="33">
        <v>0.55000000000000004</v>
      </c>
    </row>
    <row r="8" spans="1:5" x14ac:dyDescent="0.25">
      <c r="A8" s="3" t="s">
        <v>7</v>
      </c>
      <c r="B8" s="29">
        <v>0.95</v>
      </c>
      <c r="D8" s="32" t="s">
        <v>8</v>
      </c>
      <c r="E8" s="32">
        <v>1.35</v>
      </c>
    </row>
    <row r="9" spans="1:5" x14ac:dyDescent="0.25">
      <c r="A9" s="3" t="s">
        <v>9</v>
      </c>
      <c r="B9" s="29">
        <v>0.65</v>
      </c>
      <c r="D9" s="16"/>
      <c r="E9" s="16"/>
    </row>
    <row r="10" spans="1:5" x14ac:dyDescent="0.25">
      <c r="A10" s="3" t="s">
        <v>10</v>
      </c>
      <c r="B10" s="29">
        <v>0.5</v>
      </c>
      <c r="D10" s="31" t="s">
        <v>11</v>
      </c>
      <c r="E10" s="30">
        <v>1.45</v>
      </c>
    </row>
    <row r="11" spans="1:5" x14ac:dyDescent="0.25">
      <c r="A11" s="3" t="s">
        <v>12</v>
      </c>
      <c r="B11" s="29">
        <v>0.5</v>
      </c>
      <c r="D11" s="16"/>
      <c r="E11" s="16"/>
    </row>
    <row r="12" spans="1:5" x14ac:dyDescent="0.25">
      <c r="A12" s="3" t="s">
        <v>13</v>
      </c>
      <c r="B12" s="29">
        <v>0.5</v>
      </c>
      <c r="D12" s="16"/>
      <c r="E12" s="16"/>
    </row>
    <row r="13" spans="1:5" x14ac:dyDescent="0.25">
      <c r="A13" s="3" t="s">
        <v>14</v>
      </c>
      <c r="B13" s="29">
        <v>0.65</v>
      </c>
      <c r="D13" s="16"/>
      <c r="E13" s="16"/>
    </row>
    <row r="14" spans="1:5" x14ac:dyDescent="0.25">
      <c r="A14" s="3" t="s">
        <v>15</v>
      </c>
      <c r="B14" s="29">
        <v>1.05</v>
      </c>
      <c r="D14" s="16"/>
      <c r="E14" s="16"/>
    </row>
    <row r="15" spans="1:5" x14ac:dyDescent="0.25">
      <c r="A15" s="3" t="s">
        <v>16</v>
      </c>
      <c r="B15" s="29">
        <v>1.4</v>
      </c>
      <c r="D15" s="16"/>
      <c r="E15" s="16"/>
    </row>
    <row r="16" spans="1:5" x14ac:dyDescent="0.25">
      <c r="A16" s="3" t="s">
        <v>17</v>
      </c>
      <c r="B16" s="29">
        <v>1.6</v>
      </c>
      <c r="D16" s="16"/>
      <c r="E16" s="16"/>
    </row>
    <row r="17" spans="1:10" x14ac:dyDescent="0.25">
      <c r="D17" s="16"/>
      <c r="E17" s="16"/>
    </row>
    <row r="18" spans="1:10" x14ac:dyDescent="0.25">
      <c r="D18" s="16"/>
      <c r="E18" s="16"/>
    </row>
    <row r="19" spans="1:10" s="18" customFormat="1" x14ac:dyDescent="0.25">
      <c r="A19" s="28" t="s">
        <v>60</v>
      </c>
      <c r="D19" s="27"/>
      <c r="E19" s="27"/>
    </row>
    <row r="20" spans="1:10" x14ac:dyDescent="0.25">
      <c r="A20" s="26"/>
      <c r="D20"/>
    </row>
    <row r="21" spans="1:10" x14ac:dyDescent="0.25">
      <c r="A21" s="47" t="s">
        <v>60</v>
      </c>
      <c r="B21" s="47"/>
      <c r="D21"/>
    </row>
    <row r="22" spans="1:10" x14ac:dyDescent="0.25">
      <c r="A22" s="25"/>
      <c r="B22" s="25"/>
      <c r="D22"/>
    </row>
    <row r="23" spans="1:10" x14ac:dyDescent="0.25">
      <c r="A23" s="47" t="s">
        <v>18</v>
      </c>
      <c r="B23" s="47"/>
      <c r="D23"/>
    </row>
    <row r="24" spans="1:10" x14ac:dyDescent="0.25">
      <c r="A24" s="3" t="s">
        <v>19</v>
      </c>
      <c r="B24" s="24">
        <v>0.70699999999999996</v>
      </c>
      <c r="C24" t="s">
        <v>20</v>
      </c>
      <c r="D24" s="16"/>
      <c r="E24" s="16"/>
    </row>
    <row r="25" spans="1:10" x14ac:dyDescent="0.25">
      <c r="A25" s="23" t="s">
        <v>21</v>
      </c>
      <c r="B25" s="22">
        <v>0.56599999999999995</v>
      </c>
      <c r="C25" t="s">
        <v>20</v>
      </c>
    </row>
    <row r="26" spans="1:10" x14ac:dyDescent="0.25">
      <c r="A26"/>
    </row>
    <row r="27" spans="1:10" x14ac:dyDescent="0.25">
      <c r="A27" s="4" t="s">
        <v>22</v>
      </c>
      <c r="B27" s="4" t="s">
        <v>23</v>
      </c>
      <c r="C27" s="4" t="s">
        <v>24</v>
      </c>
      <c r="D27" s="4" t="s">
        <v>25</v>
      </c>
      <c r="H27" t="s">
        <v>54</v>
      </c>
      <c r="I27">
        <v>1.34</v>
      </c>
      <c r="J27">
        <v>1.073</v>
      </c>
    </row>
    <row r="28" spans="1:10" x14ac:dyDescent="0.25">
      <c r="A28" s="8" t="s">
        <v>30</v>
      </c>
      <c r="B28" s="20">
        <v>1.2809999999999999</v>
      </c>
      <c r="C28" s="21">
        <v>1.024</v>
      </c>
      <c r="D28" s="8"/>
    </row>
    <row r="29" spans="1:10" x14ac:dyDescent="0.25">
      <c r="A29" s="8" t="s">
        <v>26</v>
      </c>
      <c r="B29" s="20">
        <v>0.71799999999999997</v>
      </c>
      <c r="C29" s="21">
        <v>0.57499999999999996</v>
      </c>
      <c r="D29" s="8"/>
    </row>
    <row r="30" spans="1:10" x14ac:dyDescent="0.25">
      <c r="A30" s="8" t="s">
        <v>28</v>
      </c>
      <c r="B30" s="20">
        <v>0.86299999999999999</v>
      </c>
      <c r="C30" s="21">
        <v>0.69</v>
      </c>
      <c r="D30" s="8"/>
      <c r="H30" t="s">
        <v>26</v>
      </c>
      <c r="I30">
        <v>0.71799999999999997</v>
      </c>
      <c r="J30">
        <v>0.57499999999999996</v>
      </c>
    </row>
    <row r="31" spans="1:10" x14ac:dyDescent="0.25">
      <c r="A31" s="8" t="s">
        <v>54</v>
      </c>
      <c r="B31" s="20">
        <v>1.34</v>
      </c>
      <c r="C31" s="21">
        <v>1.073</v>
      </c>
      <c r="D31" s="8"/>
      <c r="H31" t="s">
        <v>27</v>
      </c>
      <c r="I31">
        <v>0.71799999999999997</v>
      </c>
      <c r="J31">
        <v>0.57499999999999996</v>
      </c>
    </row>
    <row r="32" spans="1:10" x14ac:dyDescent="0.25">
      <c r="A32" s="8" t="s">
        <v>29</v>
      </c>
      <c r="B32" s="20">
        <v>1.1579999999999999</v>
      </c>
      <c r="C32" s="21">
        <v>0.92700000000000005</v>
      </c>
      <c r="D32" s="8"/>
      <c r="H32" t="s">
        <v>28</v>
      </c>
      <c r="I32">
        <v>0.86299999999999999</v>
      </c>
      <c r="J32">
        <v>0.69</v>
      </c>
    </row>
    <row r="33" spans="1:11" x14ac:dyDescent="0.25">
      <c r="A33" s="8" t="s">
        <v>27</v>
      </c>
      <c r="B33" s="20">
        <v>0.71799999999999997</v>
      </c>
      <c r="C33" s="21">
        <v>0.57499999999999996</v>
      </c>
      <c r="D33" s="8"/>
      <c r="H33" t="s">
        <v>29</v>
      </c>
      <c r="I33">
        <v>1.1579999999999999</v>
      </c>
      <c r="J33">
        <v>0.92700000000000005</v>
      </c>
    </row>
    <row r="34" spans="1:11" x14ac:dyDescent="0.25">
      <c r="A34" s="8" t="s">
        <v>31</v>
      </c>
      <c r="B34" s="2"/>
      <c r="C34" s="7"/>
      <c r="D34" s="21">
        <v>0.57499999999999996</v>
      </c>
      <c r="H34" t="s">
        <v>30</v>
      </c>
      <c r="I34">
        <v>1.2809999999999999</v>
      </c>
      <c r="J34">
        <v>1.024</v>
      </c>
    </row>
    <row r="35" spans="1:11" x14ac:dyDescent="0.25">
      <c r="A35" s="8" t="s">
        <v>32</v>
      </c>
      <c r="B35" s="2"/>
      <c r="C35" s="7"/>
      <c r="D35" s="21">
        <v>0.57499999999999996</v>
      </c>
      <c r="H35" t="s">
        <v>31</v>
      </c>
      <c r="K35">
        <v>0.57499999999999996</v>
      </c>
    </row>
    <row r="36" spans="1:11" x14ac:dyDescent="0.25">
      <c r="H36" t="s">
        <v>32</v>
      </c>
      <c r="K36">
        <v>0.57499999999999996</v>
      </c>
    </row>
    <row r="38" spans="1:11" x14ac:dyDescent="0.25">
      <c r="A38"/>
    </row>
    <row r="39" spans="1:11" x14ac:dyDescent="0.25">
      <c r="A39" s="4" t="s">
        <v>33</v>
      </c>
      <c r="B39" s="4" t="s">
        <v>34</v>
      </c>
    </row>
    <row r="40" spans="1:11" x14ac:dyDescent="0.25">
      <c r="A40" s="6" t="s">
        <v>35</v>
      </c>
      <c r="B40" s="20">
        <v>0.93</v>
      </c>
    </row>
    <row r="41" spans="1:11" x14ac:dyDescent="0.25">
      <c r="A41" s="6" t="s">
        <v>36</v>
      </c>
      <c r="B41" s="20">
        <v>0.93100000000000005</v>
      </c>
    </row>
    <row r="42" spans="1:11" x14ac:dyDescent="0.25">
      <c r="A42" s="6" t="s">
        <v>37</v>
      </c>
      <c r="B42" s="20">
        <v>0.93100000000000005</v>
      </c>
    </row>
    <row r="43" spans="1:11" x14ac:dyDescent="0.25">
      <c r="A43" s="6" t="s">
        <v>38</v>
      </c>
      <c r="B43" s="20">
        <v>0.93100000000000005</v>
      </c>
    </row>
    <row r="44" spans="1:11" x14ac:dyDescent="0.25">
      <c r="A44" s="6" t="s">
        <v>39</v>
      </c>
      <c r="B44" s="20">
        <v>1.069</v>
      </c>
    </row>
    <row r="45" spans="1:11" x14ac:dyDescent="0.25">
      <c r="A45" s="6" t="s">
        <v>40</v>
      </c>
      <c r="B45" s="20">
        <v>1.069</v>
      </c>
    </row>
    <row r="46" spans="1:11" x14ac:dyDescent="0.25">
      <c r="A46" s="6" t="s">
        <v>55</v>
      </c>
      <c r="B46" s="20">
        <v>0.76900000000000002</v>
      </c>
    </row>
    <row r="47" spans="1:11" x14ac:dyDescent="0.25">
      <c r="A47" s="6" t="s">
        <v>56</v>
      </c>
      <c r="B47" s="20">
        <v>0.76900000000000002</v>
      </c>
    </row>
    <row r="50" spans="1:9" s="18" customFormat="1" x14ac:dyDescent="0.25">
      <c r="A50" s="19" t="s">
        <v>58</v>
      </c>
    </row>
    <row r="51" spans="1:9" x14ac:dyDescent="0.25">
      <c r="D51" s="16"/>
      <c r="E51" s="16"/>
    </row>
    <row r="52" spans="1:9" x14ac:dyDescent="0.25">
      <c r="A52" s="17" t="s">
        <v>59</v>
      </c>
      <c r="D52" s="16"/>
      <c r="E52" s="16"/>
    </row>
    <row r="53" spans="1:9" x14ac:dyDescent="0.25">
      <c r="D53" s="16"/>
      <c r="E53" s="16"/>
    </row>
    <row r="54" spans="1:9" x14ac:dyDescent="0.25">
      <c r="A54" s="54" t="s">
        <v>41</v>
      </c>
      <c r="B54" s="55"/>
      <c r="F54" s="12"/>
    </row>
    <row r="55" spans="1:9" x14ac:dyDescent="0.25">
      <c r="A55" s="14"/>
      <c r="B55" s="14"/>
      <c r="C55" s="15"/>
      <c r="F55" s="12"/>
    </row>
    <row r="56" spans="1:9" x14ac:dyDescent="0.25">
      <c r="A56" s="14"/>
      <c r="B56" s="13"/>
      <c r="C56" s="48" t="s">
        <v>42</v>
      </c>
      <c r="D56" s="49"/>
      <c r="E56" s="50"/>
      <c r="F56" s="12"/>
      <c r="G56" s="48" t="s">
        <v>43</v>
      </c>
      <c r="H56" s="49"/>
      <c r="I56" s="50"/>
    </row>
    <row r="57" spans="1:9" x14ac:dyDescent="0.25">
      <c r="A57" s="11" t="s">
        <v>44</v>
      </c>
      <c r="B57" s="4" t="s">
        <v>45</v>
      </c>
      <c r="C57" s="4" t="s">
        <v>46</v>
      </c>
      <c r="D57" s="11" t="s">
        <v>47</v>
      </c>
      <c r="E57" s="4" t="s">
        <v>48</v>
      </c>
      <c r="F57" s="12"/>
      <c r="G57" s="4" t="s">
        <v>46</v>
      </c>
      <c r="H57" s="11" t="s">
        <v>47</v>
      </c>
      <c r="I57" s="4" t="s">
        <v>48</v>
      </c>
    </row>
    <row r="58" spans="1:9" ht="14.45" customHeight="1" x14ac:dyDescent="0.25">
      <c r="A58" s="56" t="s">
        <v>63</v>
      </c>
      <c r="B58" s="10" t="s">
        <v>1</v>
      </c>
      <c r="C58" s="2">
        <f t="shared" ref="C58:C69" si="0">$B$24/24/365*1000*$E$10*B5</f>
        <v>0.20479594748858446</v>
      </c>
      <c r="D58" s="51">
        <f>$B$24/24/365*1000*$E$10*E5</f>
        <v>0.1790501712328767</v>
      </c>
      <c r="E58" s="51">
        <f>$B$24/24/365*1000</f>
        <v>8.0707762557077622E-2</v>
      </c>
      <c r="F58" s="9"/>
      <c r="G58" s="2">
        <f t="shared" ref="G58:G69" si="1">$B$25/24/365*1000*$E$10*B5</f>
        <v>0.16395262557077622</v>
      </c>
      <c r="H58" s="51">
        <f>$B$25/24/365*1000*$E$10*E5</f>
        <v>0.14334143835616436</v>
      </c>
      <c r="I58" s="51">
        <f>$B$25/24/365*1000</f>
        <v>6.4611872146118715E-2</v>
      </c>
    </row>
    <row r="59" spans="1:9" x14ac:dyDescent="0.25">
      <c r="A59" s="57"/>
      <c r="B59" s="10" t="s">
        <v>3</v>
      </c>
      <c r="C59" s="2">
        <f t="shared" si="0"/>
        <v>0.18139069634703195</v>
      </c>
      <c r="D59" s="52"/>
      <c r="E59" s="52"/>
      <c r="F59" s="9"/>
      <c r="G59" s="2">
        <f t="shared" si="1"/>
        <v>0.1452151826484018</v>
      </c>
      <c r="H59" s="52"/>
      <c r="I59" s="52"/>
    </row>
    <row r="60" spans="1:9" x14ac:dyDescent="0.25">
      <c r="A60" s="57"/>
      <c r="B60" s="10" t="s">
        <v>5</v>
      </c>
      <c r="C60" s="2">
        <f t="shared" si="0"/>
        <v>0.15213413242009133</v>
      </c>
      <c r="D60" s="53"/>
      <c r="E60" s="52"/>
      <c r="F60" s="9"/>
      <c r="G60" s="2">
        <f t="shared" si="1"/>
        <v>0.12179337899543377</v>
      </c>
      <c r="H60" s="53"/>
      <c r="I60" s="52"/>
    </row>
    <row r="61" spans="1:9" x14ac:dyDescent="0.25">
      <c r="A61" s="57"/>
      <c r="B61" s="10" t="s">
        <v>7</v>
      </c>
      <c r="C61" s="2">
        <f t="shared" si="0"/>
        <v>0.11117494292237443</v>
      </c>
      <c r="D61" s="51">
        <f>$B$24/24/365*1000*$E$10*E6</f>
        <v>8.1918378995433777E-2</v>
      </c>
      <c r="E61" s="52"/>
      <c r="F61" s="9"/>
      <c r="G61" s="2">
        <f t="shared" si="1"/>
        <v>8.9002853881278515E-2</v>
      </c>
      <c r="H61" s="51">
        <f>$B$25/24/365*1000*$E$10*E6</f>
        <v>6.5581050228310483E-2</v>
      </c>
      <c r="I61" s="52"/>
    </row>
    <row r="62" spans="1:9" x14ac:dyDescent="0.25">
      <c r="A62" s="57"/>
      <c r="B62" s="10" t="s">
        <v>9</v>
      </c>
      <c r="C62" s="2">
        <f t="shared" si="0"/>
        <v>7.6067066210045664E-2</v>
      </c>
      <c r="D62" s="52"/>
      <c r="E62" s="52"/>
      <c r="F62" s="9"/>
      <c r="G62" s="2">
        <f t="shared" si="1"/>
        <v>6.0896689497716885E-2</v>
      </c>
      <c r="H62" s="52"/>
      <c r="I62" s="52"/>
    </row>
    <row r="63" spans="1:9" x14ac:dyDescent="0.25">
      <c r="A63" s="57"/>
      <c r="B63" s="10" t="s">
        <v>10</v>
      </c>
      <c r="C63" s="2">
        <f t="shared" si="0"/>
        <v>5.8513127853881276E-2</v>
      </c>
      <c r="D63" s="53"/>
      <c r="E63" s="52"/>
      <c r="F63" s="9"/>
      <c r="G63" s="2">
        <f t="shared" si="1"/>
        <v>4.6843607305936064E-2</v>
      </c>
      <c r="H63" s="53"/>
      <c r="I63" s="52"/>
    </row>
    <row r="64" spans="1:9" x14ac:dyDescent="0.25">
      <c r="A64" s="57"/>
      <c r="B64" s="10" t="s">
        <v>12</v>
      </c>
      <c r="C64" s="2">
        <f t="shared" si="0"/>
        <v>5.8513127853881276E-2</v>
      </c>
      <c r="D64" s="51">
        <f>$B$24/24/365*1000*$E$10*E7</f>
        <v>6.436444063926941E-2</v>
      </c>
      <c r="E64" s="52"/>
      <c r="F64" s="9"/>
      <c r="G64" s="2">
        <f t="shared" si="1"/>
        <v>4.6843607305936064E-2</v>
      </c>
      <c r="H64" s="51">
        <f>$B$25/24/365*1000*$E$10*E7</f>
        <v>5.1527968036529675E-2</v>
      </c>
      <c r="I64" s="52"/>
    </row>
    <row r="65" spans="1:9" x14ac:dyDescent="0.25">
      <c r="A65" s="57"/>
      <c r="B65" s="10" t="s">
        <v>13</v>
      </c>
      <c r="C65" s="2">
        <f t="shared" si="0"/>
        <v>5.8513127853881276E-2</v>
      </c>
      <c r="D65" s="52"/>
      <c r="E65" s="52"/>
      <c r="F65" s="9"/>
      <c r="G65" s="2">
        <f t="shared" si="1"/>
        <v>4.6843607305936064E-2</v>
      </c>
      <c r="H65" s="52"/>
      <c r="I65" s="52"/>
    </row>
    <row r="66" spans="1:9" x14ac:dyDescent="0.25">
      <c r="A66" s="57"/>
      <c r="B66" s="10" t="s">
        <v>14</v>
      </c>
      <c r="C66" s="2">
        <f t="shared" si="0"/>
        <v>7.6067066210045664E-2</v>
      </c>
      <c r="D66" s="53"/>
      <c r="E66" s="52"/>
      <c r="F66" s="9"/>
      <c r="G66" s="2">
        <f t="shared" si="1"/>
        <v>6.0896689497716885E-2</v>
      </c>
      <c r="H66" s="53"/>
      <c r="I66" s="52"/>
    </row>
    <row r="67" spans="1:9" x14ac:dyDescent="0.25">
      <c r="A67" s="57"/>
      <c r="B67" s="10" t="s">
        <v>15</v>
      </c>
      <c r="C67" s="2">
        <f t="shared" si="0"/>
        <v>0.12287756849315068</v>
      </c>
      <c r="D67" s="51">
        <f>$B$24/24/365*1000*$E$10*E8</f>
        <v>0.15798544520547947</v>
      </c>
      <c r="E67" s="52"/>
      <c r="F67" s="9"/>
      <c r="G67" s="2">
        <f t="shared" si="1"/>
        <v>9.8371575342465739E-2</v>
      </c>
      <c r="H67" s="51">
        <f>$B$25/24/365*1000*$E$10*E8</f>
        <v>0.12647773972602738</v>
      </c>
      <c r="I67" s="52"/>
    </row>
    <row r="68" spans="1:9" x14ac:dyDescent="0.25">
      <c r="A68" s="57"/>
      <c r="B68" s="10" t="s">
        <v>16</v>
      </c>
      <c r="C68" s="2">
        <f t="shared" si="0"/>
        <v>0.16383675799086755</v>
      </c>
      <c r="D68" s="52"/>
      <c r="E68" s="52"/>
      <c r="F68" s="9"/>
      <c r="G68" s="2">
        <f t="shared" si="1"/>
        <v>0.13116210045662097</v>
      </c>
      <c r="H68" s="52"/>
      <c r="I68" s="52"/>
    </row>
    <row r="69" spans="1:9" x14ac:dyDescent="0.25">
      <c r="A69" s="58"/>
      <c r="B69" s="10" t="s">
        <v>17</v>
      </c>
      <c r="C69" s="2">
        <f t="shared" si="0"/>
        <v>0.18724200913242009</v>
      </c>
      <c r="D69" s="53"/>
      <c r="E69" s="53"/>
      <c r="F69" s="9"/>
      <c r="G69" s="2">
        <f t="shared" si="1"/>
        <v>0.14989954337899541</v>
      </c>
      <c r="H69" s="53"/>
      <c r="I69" s="53"/>
    </row>
    <row r="72" spans="1:9" x14ac:dyDescent="0.25">
      <c r="A72" s="5" t="s">
        <v>22</v>
      </c>
      <c r="B72" s="4" t="s">
        <v>42</v>
      </c>
      <c r="C72" s="4" t="s">
        <v>43</v>
      </c>
      <c r="D72" s="4" t="s">
        <v>49</v>
      </c>
    </row>
    <row r="73" spans="1:9" x14ac:dyDescent="0.25">
      <c r="A73" s="8" t="s">
        <v>30</v>
      </c>
      <c r="B73" s="2">
        <f t="shared" ref="B73:C78" si="2">B28/24/365*1000</f>
        <v>0.14623287671232876</v>
      </c>
      <c r="C73" s="2">
        <f t="shared" si="2"/>
        <v>0.11689497716894977</v>
      </c>
      <c r="D73" s="8"/>
    </row>
    <row r="74" spans="1:9" x14ac:dyDescent="0.25">
      <c r="A74" s="8" t="s">
        <v>26</v>
      </c>
      <c r="B74" s="2">
        <f t="shared" si="2"/>
        <v>8.196347031963469E-2</v>
      </c>
      <c r="C74" s="2">
        <f t="shared" si="2"/>
        <v>6.5639269406392683E-2</v>
      </c>
      <c r="D74" s="8"/>
    </row>
    <row r="75" spans="1:9" x14ac:dyDescent="0.25">
      <c r="A75" s="8" t="s">
        <v>28</v>
      </c>
      <c r="B75" s="2">
        <f t="shared" si="2"/>
        <v>9.8515981735159824E-2</v>
      </c>
      <c r="C75" s="2">
        <f t="shared" si="2"/>
        <v>7.8767123287671229E-2</v>
      </c>
      <c r="D75" s="8"/>
    </row>
    <row r="76" spans="1:9" x14ac:dyDescent="0.25">
      <c r="A76" s="8" t="s">
        <v>54</v>
      </c>
      <c r="B76" s="2">
        <f t="shared" si="2"/>
        <v>0.15296803652968038</v>
      </c>
      <c r="C76" s="2">
        <f t="shared" si="2"/>
        <v>0.12248858447488584</v>
      </c>
      <c r="D76" s="8"/>
    </row>
    <row r="77" spans="1:9" x14ac:dyDescent="0.25">
      <c r="A77" s="8" t="s">
        <v>29</v>
      </c>
      <c r="B77" s="2">
        <f t="shared" si="2"/>
        <v>0.13219178082191779</v>
      </c>
      <c r="C77" s="2">
        <f t="shared" si="2"/>
        <v>0.10582191780821917</v>
      </c>
      <c r="D77" s="8"/>
    </row>
    <row r="78" spans="1:9" x14ac:dyDescent="0.25">
      <c r="A78" s="8" t="s">
        <v>27</v>
      </c>
      <c r="B78" s="2">
        <f t="shared" si="2"/>
        <v>8.196347031963469E-2</v>
      </c>
      <c r="C78" s="2">
        <f t="shared" si="2"/>
        <v>6.5639269406392683E-2</v>
      </c>
      <c r="D78" s="8"/>
    </row>
    <row r="79" spans="1:9" x14ac:dyDescent="0.25">
      <c r="A79" s="8" t="s">
        <v>64</v>
      </c>
      <c r="B79" s="2"/>
      <c r="C79" s="7"/>
      <c r="D79" s="2">
        <f>D34/24/365*1000</f>
        <v>6.5639269406392683E-2</v>
      </c>
    </row>
    <row r="80" spans="1:9" x14ac:dyDescent="0.25">
      <c r="A80" s="8" t="s">
        <v>32</v>
      </c>
      <c r="B80" s="2"/>
      <c r="C80" s="7"/>
      <c r="D80" s="2">
        <f>D35/24/365*1000</f>
        <v>6.5639269406392683E-2</v>
      </c>
    </row>
    <row r="82" spans="1:4" x14ac:dyDescent="0.25">
      <c r="A82" s="5" t="s">
        <v>33</v>
      </c>
      <c r="B82" s="4" t="s">
        <v>50</v>
      </c>
    </row>
    <row r="83" spans="1:4" x14ac:dyDescent="0.25">
      <c r="A83" s="6" t="s">
        <v>35</v>
      </c>
      <c r="B83" s="2">
        <f t="shared" ref="B83:B90" si="3">B40/24/365*1000</f>
        <v>0.10616438356164384</v>
      </c>
    </row>
    <row r="84" spans="1:4" x14ac:dyDescent="0.25">
      <c r="A84" s="6" t="s">
        <v>36</v>
      </c>
      <c r="B84" s="2">
        <f t="shared" si="3"/>
        <v>0.10627853881278539</v>
      </c>
    </row>
    <row r="85" spans="1:4" x14ac:dyDescent="0.25">
      <c r="A85" s="6" t="s">
        <v>37</v>
      </c>
      <c r="B85" s="2">
        <f t="shared" si="3"/>
        <v>0.10627853881278539</v>
      </c>
    </row>
    <row r="86" spans="1:4" x14ac:dyDescent="0.25">
      <c r="A86" s="6" t="s">
        <v>38</v>
      </c>
      <c r="B86" s="2">
        <f t="shared" si="3"/>
        <v>0.10627853881278539</v>
      </c>
    </row>
    <row r="87" spans="1:4" x14ac:dyDescent="0.25">
      <c r="A87" s="6" t="s">
        <v>39</v>
      </c>
      <c r="B87" s="2">
        <f t="shared" si="3"/>
        <v>0.12203196347031964</v>
      </c>
    </row>
    <row r="88" spans="1:4" x14ac:dyDescent="0.25">
      <c r="A88" s="6" t="s">
        <v>40</v>
      </c>
      <c r="B88" s="2">
        <f t="shared" si="3"/>
        <v>0.12203196347031964</v>
      </c>
    </row>
    <row r="89" spans="1:4" x14ac:dyDescent="0.25">
      <c r="A89" s="6" t="s">
        <v>57</v>
      </c>
      <c r="B89" s="2">
        <f t="shared" si="3"/>
        <v>8.7785388127853886E-2</v>
      </c>
    </row>
    <row r="90" spans="1:4" x14ac:dyDescent="0.25">
      <c r="A90" s="6" t="s">
        <v>56</v>
      </c>
      <c r="B90" s="2">
        <f t="shared" si="3"/>
        <v>8.7785388127853886E-2</v>
      </c>
    </row>
    <row r="91" spans="1:4" x14ac:dyDescent="0.25">
      <c r="A91" t="s">
        <v>51</v>
      </c>
    </row>
    <row r="92" spans="1:4" x14ac:dyDescent="0.25">
      <c r="A92" t="s">
        <v>52</v>
      </c>
    </row>
    <row r="93" spans="1:4" x14ac:dyDescent="0.25">
      <c r="A93" t="s">
        <v>53</v>
      </c>
      <c r="D93"/>
    </row>
    <row r="94" spans="1:4" x14ac:dyDescent="0.25">
      <c r="D94"/>
    </row>
  </sheetData>
  <sheetProtection formatCells="0" formatColumns="0" formatRows="0" insertColumns="0" insertRows="0" insertHyperlinks="0" deleteColumns="0" deleteRows="0" sort="0" autoFilter="0" pivotTables="0"/>
  <mergeCells count="16">
    <mergeCell ref="A23:B23"/>
    <mergeCell ref="A21:B21"/>
    <mergeCell ref="G56:I56"/>
    <mergeCell ref="H58:H60"/>
    <mergeCell ref="I58:I69"/>
    <mergeCell ref="H61:H63"/>
    <mergeCell ref="H64:H66"/>
    <mergeCell ref="H67:H69"/>
    <mergeCell ref="A54:B54"/>
    <mergeCell ref="E58:E69"/>
    <mergeCell ref="D67:D69"/>
    <mergeCell ref="A58:A69"/>
    <mergeCell ref="C56:E56"/>
    <mergeCell ref="D58:D60"/>
    <mergeCell ref="D61:D63"/>
    <mergeCell ref="D64:D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7423-F74B-4CE6-BB65-3BEEB99D4820}">
  <dimension ref="A1:I92"/>
  <sheetViews>
    <sheetView showGridLines="0" zoomScale="80" zoomScaleNormal="80" workbookViewId="0">
      <pane ySplit="1" topLeftCell="A50" activePane="bottomLeft" state="frozen"/>
      <selection pane="bottomLeft" activeCell="E41" sqref="E41"/>
    </sheetView>
  </sheetViews>
  <sheetFormatPr defaultRowHeight="15" x14ac:dyDescent="0.25"/>
  <cols>
    <col min="1" max="1" width="28.42578125" style="1" customWidth="1"/>
    <col min="2" max="2" width="22.28515625" customWidth="1"/>
    <col min="3" max="3" width="23.5703125" bestFit="1" customWidth="1"/>
    <col min="4" max="4" width="20.28515625" style="1" customWidth="1"/>
    <col min="5" max="5" width="20.28515625" customWidth="1"/>
    <col min="6" max="6" width="2.140625" customWidth="1"/>
    <col min="7" max="9" width="20.28515625" customWidth="1"/>
  </cols>
  <sheetData>
    <row r="1" spans="1:5" x14ac:dyDescent="0.25">
      <c r="A1"/>
    </row>
    <row r="2" spans="1:5" x14ac:dyDescent="0.25">
      <c r="A2"/>
    </row>
    <row r="3" spans="1:5" s="18" customFormat="1" x14ac:dyDescent="0.25">
      <c r="A3" s="28" t="s">
        <v>0</v>
      </c>
      <c r="D3" s="34"/>
    </row>
    <row r="5" spans="1:5" x14ac:dyDescent="0.25">
      <c r="A5" s="3" t="s">
        <v>1</v>
      </c>
      <c r="B5" s="29">
        <v>1.75</v>
      </c>
      <c r="D5" s="33" t="s">
        <v>2</v>
      </c>
      <c r="E5" s="33">
        <v>1.53</v>
      </c>
    </row>
    <row r="6" spans="1:5" x14ac:dyDescent="0.25">
      <c r="A6" s="3" t="s">
        <v>3</v>
      </c>
      <c r="B6" s="29">
        <v>1.55</v>
      </c>
      <c r="D6" s="33" t="s">
        <v>4</v>
      </c>
      <c r="E6" s="33">
        <v>0.7</v>
      </c>
    </row>
    <row r="7" spans="1:5" x14ac:dyDescent="0.25">
      <c r="A7" s="3" t="s">
        <v>5</v>
      </c>
      <c r="B7" s="29">
        <v>1.3</v>
      </c>
      <c r="D7" s="33" t="s">
        <v>6</v>
      </c>
      <c r="E7" s="33">
        <v>0.55000000000000004</v>
      </c>
    </row>
    <row r="8" spans="1:5" x14ac:dyDescent="0.25">
      <c r="A8" s="3" t="s">
        <v>7</v>
      </c>
      <c r="B8" s="29">
        <v>0.95</v>
      </c>
      <c r="D8" s="32" t="s">
        <v>8</v>
      </c>
      <c r="E8" s="32">
        <v>1.35</v>
      </c>
    </row>
    <row r="9" spans="1:5" x14ac:dyDescent="0.25">
      <c r="A9" s="3" t="s">
        <v>9</v>
      </c>
      <c r="B9" s="29">
        <v>0.65</v>
      </c>
      <c r="D9" s="16"/>
      <c r="E9" s="16"/>
    </row>
    <row r="10" spans="1:5" x14ac:dyDescent="0.25">
      <c r="A10" s="3" t="s">
        <v>10</v>
      </c>
      <c r="B10" s="29">
        <v>0.5</v>
      </c>
      <c r="D10" s="31" t="s">
        <v>11</v>
      </c>
      <c r="E10" s="30">
        <v>1.45</v>
      </c>
    </row>
    <row r="11" spans="1:5" x14ac:dyDescent="0.25">
      <c r="A11" s="3" t="s">
        <v>12</v>
      </c>
      <c r="B11" s="29">
        <v>0.5</v>
      </c>
      <c r="D11" s="16"/>
      <c r="E11" s="16"/>
    </row>
    <row r="12" spans="1:5" x14ac:dyDescent="0.25">
      <c r="A12" s="3" t="s">
        <v>13</v>
      </c>
      <c r="B12" s="29">
        <v>0.5</v>
      </c>
      <c r="D12" s="16"/>
      <c r="E12" s="16"/>
    </row>
    <row r="13" spans="1:5" x14ac:dyDescent="0.25">
      <c r="A13" s="3" t="s">
        <v>14</v>
      </c>
      <c r="B13" s="29">
        <v>0.65</v>
      </c>
      <c r="D13" s="16"/>
      <c r="E13" s="16"/>
    </row>
    <row r="14" spans="1:5" x14ac:dyDescent="0.25">
      <c r="A14" s="3" t="s">
        <v>15</v>
      </c>
      <c r="B14" s="29">
        <v>1.05</v>
      </c>
      <c r="D14" s="16"/>
      <c r="E14" s="16"/>
    </row>
    <row r="15" spans="1:5" x14ac:dyDescent="0.25">
      <c r="A15" s="3" t="s">
        <v>16</v>
      </c>
      <c r="B15" s="29">
        <v>1.4</v>
      </c>
      <c r="D15" s="16"/>
      <c r="E15" s="16"/>
    </row>
    <row r="16" spans="1:5" x14ac:dyDescent="0.25">
      <c r="A16" s="3" t="s">
        <v>17</v>
      </c>
      <c r="B16" s="29">
        <v>1.6</v>
      </c>
      <c r="D16" s="16"/>
      <c r="E16" s="16"/>
    </row>
    <row r="17" spans="1:5" x14ac:dyDescent="0.25">
      <c r="D17" s="16"/>
      <c r="E17" s="16"/>
    </row>
    <row r="18" spans="1:5" x14ac:dyDescent="0.25">
      <c r="D18" s="16"/>
      <c r="E18" s="16"/>
    </row>
    <row r="19" spans="1:5" s="18" customFormat="1" x14ac:dyDescent="0.25">
      <c r="A19" s="28" t="s">
        <v>61</v>
      </c>
      <c r="D19" s="27"/>
      <c r="E19" s="27"/>
    </row>
    <row r="20" spans="1:5" x14ac:dyDescent="0.25">
      <c r="A20" s="26"/>
      <c r="D20"/>
    </row>
    <row r="21" spans="1:5" x14ac:dyDescent="0.25">
      <c r="A21" s="47" t="s">
        <v>61</v>
      </c>
      <c r="B21" s="47"/>
      <c r="D21"/>
    </row>
    <row r="22" spans="1:5" x14ac:dyDescent="0.25">
      <c r="A22" s="25"/>
      <c r="B22" s="25"/>
      <c r="D22"/>
    </row>
    <row r="23" spans="1:5" x14ac:dyDescent="0.25">
      <c r="A23" s="47" t="s">
        <v>18</v>
      </c>
      <c r="B23" s="47"/>
      <c r="D23"/>
    </row>
    <row r="24" spans="1:5" x14ac:dyDescent="0.25">
      <c r="A24" s="3" t="s">
        <v>19</v>
      </c>
      <c r="B24" s="24">
        <v>0.76600000000000001</v>
      </c>
      <c r="C24" t="s">
        <v>20</v>
      </c>
      <c r="D24" s="16"/>
      <c r="E24" s="16"/>
    </row>
    <row r="25" spans="1:5" x14ac:dyDescent="0.25">
      <c r="A25" s="23" t="s">
        <v>21</v>
      </c>
      <c r="B25" s="22">
        <v>0.61299999999999999</v>
      </c>
      <c r="C25" t="s">
        <v>20</v>
      </c>
    </row>
    <row r="26" spans="1:5" x14ac:dyDescent="0.25">
      <c r="A26"/>
    </row>
    <row r="27" spans="1:5" x14ac:dyDescent="0.25">
      <c r="A27" s="4" t="s">
        <v>22</v>
      </c>
      <c r="B27" s="4" t="s">
        <v>23</v>
      </c>
      <c r="C27" s="4" t="s">
        <v>24</v>
      </c>
      <c r="D27" s="4" t="s">
        <v>25</v>
      </c>
    </row>
    <row r="28" spans="1:5" x14ac:dyDescent="0.25">
      <c r="A28" s="8" t="s">
        <v>30</v>
      </c>
      <c r="B28" s="20">
        <v>1.387</v>
      </c>
      <c r="C28" s="21">
        <v>1.109</v>
      </c>
      <c r="D28" s="8"/>
    </row>
    <row r="29" spans="1:5" x14ac:dyDescent="0.25">
      <c r="A29" s="8" t="s">
        <v>26</v>
      </c>
      <c r="B29" s="20">
        <v>0.77800000000000002</v>
      </c>
      <c r="C29" s="21">
        <v>0.623</v>
      </c>
      <c r="D29" s="8"/>
    </row>
    <row r="30" spans="1:5" x14ac:dyDescent="0.25">
      <c r="A30" s="8" t="s">
        <v>28</v>
      </c>
      <c r="B30" s="20">
        <v>0.93500000000000005</v>
      </c>
      <c r="C30" s="21">
        <v>0.747</v>
      </c>
      <c r="D30" s="8"/>
    </row>
    <row r="31" spans="1:5" x14ac:dyDescent="0.25">
      <c r="A31" s="8" t="s">
        <v>54</v>
      </c>
      <c r="B31" s="20">
        <v>1.4510000000000001</v>
      </c>
      <c r="C31" s="21">
        <v>1.1619999999999999</v>
      </c>
      <c r="D31" s="8"/>
    </row>
    <row r="32" spans="1:5" x14ac:dyDescent="0.25">
      <c r="A32" s="8" t="s">
        <v>29</v>
      </c>
      <c r="B32" s="20">
        <v>1.254</v>
      </c>
      <c r="C32" s="21">
        <v>1.004</v>
      </c>
      <c r="D32" s="8"/>
    </row>
    <row r="33" spans="1:4" x14ac:dyDescent="0.25">
      <c r="A33" s="8" t="s">
        <v>27</v>
      </c>
      <c r="B33" s="20">
        <v>0.77800000000000002</v>
      </c>
      <c r="C33" s="21">
        <v>0.623</v>
      </c>
      <c r="D33" s="8"/>
    </row>
    <row r="34" spans="1:4" x14ac:dyDescent="0.25">
      <c r="A34" s="8" t="s">
        <v>31</v>
      </c>
      <c r="B34" s="2"/>
      <c r="C34" s="7"/>
      <c r="D34" s="21">
        <v>0.623</v>
      </c>
    </row>
    <row r="35" spans="1:4" x14ac:dyDescent="0.25">
      <c r="A35" s="8" t="s">
        <v>32</v>
      </c>
      <c r="B35" s="2"/>
      <c r="C35" s="7"/>
      <c r="D35" s="21">
        <v>0.623</v>
      </c>
    </row>
    <row r="36" spans="1:4" x14ac:dyDescent="0.25">
      <c r="A36"/>
    </row>
    <row r="37" spans="1:4" x14ac:dyDescent="0.25">
      <c r="A37" s="4" t="s">
        <v>33</v>
      </c>
      <c r="B37" s="4" t="s">
        <v>34</v>
      </c>
    </row>
    <row r="38" spans="1:4" x14ac:dyDescent="0.25">
      <c r="A38" s="6" t="s">
        <v>35</v>
      </c>
      <c r="B38" s="20">
        <v>1.008</v>
      </c>
    </row>
    <row r="39" spans="1:4" x14ac:dyDescent="0.25">
      <c r="A39" s="6" t="s">
        <v>36</v>
      </c>
      <c r="B39" s="20">
        <v>1.008</v>
      </c>
    </row>
    <row r="40" spans="1:4" x14ac:dyDescent="0.25">
      <c r="A40" s="6" t="s">
        <v>37</v>
      </c>
      <c r="B40" s="20">
        <v>1.008</v>
      </c>
    </row>
    <row r="41" spans="1:4" x14ac:dyDescent="0.25">
      <c r="A41" s="6" t="s">
        <v>38</v>
      </c>
      <c r="B41" s="20">
        <v>1.008</v>
      </c>
    </row>
    <row r="42" spans="1:4" x14ac:dyDescent="0.25">
      <c r="A42" s="6" t="s">
        <v>39</v>
      </c>
      <c r="B42" s="20">
        <v>1.1579999999999999</v>
      </c>
    </row>
    <row r="43" spans="1:4" x14ac:dyDescent="0.25">
      <c r="A43" s="6" t="s">
        <v>40</v>
      </c>
      <c r="B43" s="20">
        <v>1.1579999999999999</v>
      </c>
    </row>
    <row r="44" spans="1:4" x14ac:dyDescent="0.25">
      <c r="A44" s="6" t="s">
        <v>55</v>
      </c>
      <c r="B44" s="20">
        <v>0.83299999999999996</v>
      </c>
    </row>
    <row r="45" spans="1:4" x14ac:dyDescent="0.25">
      <c r="A45" s="6" t="s">
        <v>56</v>
      </c>
      <c r="B45" s="20">
        <v>0.83299999999999996</v>
      </c>
    </row>
    <row r="48" spans="1:4" s="18" customFormat="1" x14ac:dyDescent="0.25">
      <c r="A48" s="19" t="s">
        <v>58</v>
      </c>
    </row>
    <row r="49" spans="1:9" x14ac:dyDescent="0.25">
      <c r="D49" s="16"/>
      <c r="E49" s="16"/>
    </row>
    <row r="50" spans="1:9" x14ac:dyDescent="0.25">
      <c r="A50" s="17" t="s">
        <v>62</v>
      </c>
      <c r="D50" s="16"/>
      <c r="E50" s="16"/>
    </row>
    <row r="51" spans="1:9" x14ac:dyDescent="0.25">
      <c r="D51" s="16"/>
      <c r="E51" s="16"/>
    </row>
    <row r="52" spans="1:9" x14ac:dyDescent="0.25">
      <c r="A52" s="54" t="s">
        <v>41</v>
      </c>
      <c r="B52" s="55"/>
      <c r="F52" s="12"/>
    </row>
    <row r="53" spans="1:9" x14ac:dyDescent="0.25">
      <c r="A53" s="14"/>
      <c r="B53" s="14"/>
      <c r="C53" s="15"/>
      <c r="F53" s="12"/>
    </row>
    <row r="54" spans="1:9" x14ac:dyDescent="0.25">
      <c r="A54" s="14"/>
      <c r="B54" s="13"/>
      <c r="C54" s="48" t="s">
        <v>42</v>
      </c>
      <c r="D54" s="49"/>
      <c r="E54" s="50"/>
      <c r="F54" s="12"/>
      <c r="G54" s="48" t="s">
        <v>43</v>
      </c>
      <c r="H54" s="49"/>
      <c r="I54" s="50"/>
    </row>
    <row r="55" spans="1:9" x14ac:dyDescent="0.25">
      <c r="A55" s="36" t="s">
        <v>44</v>
      </c>
      <c r="B55" s="4" t="s">
        <v>45</v>
      </c>
      <c r="C55" s="4" t="s">
        <v>46</v>
      </c>
      <c r="D55" s="36" t="s">
        <v>47</v>
      </c>
      <c r="E55" s="4" t="s">
        <v>48</v>
      </c>
      <c r="F55" s="12"/>
      <c r="G55" s="4" t="s">
        <v>46</v>
      </c>
      <c r="H55" s="36" t="s">
        <v>47</v>
      </c>
      <c r="I55" s="4" t="s">
        <v>48</v>
      </c>
    </row>
    <row r="56" spans="1:9" ht="14.45" customHeight="1" x14ac:dyDescent="0.25">
      <c r="A56" s="56" t="s">
        <v>63</v>
      </c>
      <c r="B56" s="10" t="s">
        <v>1</v>
      </c>
      <c r="C56" s="2">
        <f t="shared" ref="C56:C67" si="0">$B$24/24/365*1000*$E$10*B5</f>
        <v>0.22188641552511415</v>
      </c>
      <c r="D56" s="51">
        <f>$B$24/24/365*1000*$E$10*E5</f>
        <v>0.19399212328767124</v>
      </c>
      <c r="E56" s="51">
        <f>$B$24/24/365*1000</f>
        <v>8.744292237442923E-2</v>
      </c>
      <c r="F56" s="9"/>
      <c r="G56" s="2">
        <f t="shared" ref="G56:G67" si="1">$B$25/24/365*1000*$E$10*B5</f>
        <v>0.17756706621004567</v>
      </c>
      <c r="H56" s="51">
        <f>$B$25/24/365*1000*$E$10*E5</f>
        <v>0.1552443493150685</v>
      </c>
      <c r="I56" s="51">
        <f>$B$25/24/365*1000</f>
        <v>6.9977168949771698E-2</v>
      </c>
    </row>
    <row r="57" spans="1:9" x14ac:dyDescent="0.25">
      <c r="A57" s="57"/>
      <c r="B57" s="10" t="s">
        <v>3</v>
      </c>
      <c r="C57" s="2">
        <f t="shared" si="0"/>
        <v>0.19652796803652967</v>
      </c>
      <c r="D57" s="52"/>
      <c r="E57" s="52"/>
      <c r="F57" s="9"/>
      <c r="G57" s="2">
        <f t="shared" si="1"/>
        <v>0.15727368721461188</v>
      </c>
      <c r="H57" s="52"/>
      <c r="I57" s="52"/>
    </row>
    <row r="58" spans="1:9" x14ac:dyDescent="0.25">
      <c r="A58" s="57"/>
      <c r="B58" s="10" t="s">
        <v>5</v>
      </c>
      <c r="C58" s="2">
        <f t="shared" si="0"/>
        <v>0.16482990867579908</v>
      </c>
      <c r="D58" s="53"/>
      <c r="E58" s="52"/>
      <c r="F58" s="9"/>
      <c r="G58" s="2">
        <f t="shared" si="1"/>
        <v>0.13190696347031966</v>
      </c>
      <c r="H58" s="53"/>
      <c r="I58" s="52"/>
    </row>
    <row r="59" spans="1:9" x14ac:dyDescent="0.25">
      <c r="A59" s="57"/>
      <c r="B59" s="10" t="s">
        <v>7</v>
      </c>
      <c r="C59" s="2">
        <f t="shared" si="0"/>
        <v>0.12045262557077624</v>
      </c>
      <c r="D59" s="51">
        <f>$B$24/24/365*1000*$E$10*E6</f>
        <v>8.8754566210045654E-2</v>
      </c>
      <c r="E59" s="52"/>
      <c r="F59" s="9"/>
      <c r="G59" s="2">
        <f t="shared" si="1"/>
        <v>9.6393550228310504E-2</v>
      </c>
      <c r="H59" s="51">
        <f>$B$25/24/365*1000*$E$10*E6</f>
        <v>7.1026826484018271E-2</v>
      </c>
      <c r="I59" s="52"/>
    </row>
    <row r="60" spans="1:9" x14ac:dyDescent="0.25">
      <c r="A60" s="57"/>
      <c r="B60" s="10" t="s">
        <v>9</v>
      </c>
      <c r="C60" s="2">
        <f t="shared" si="0"/>
        <v>8.241495433789954E-2</v>
      </c>
      <c r="D60" s="52"/>
      <c r="E60" s="52"/>
      <c r="F60" s="9"/>
      <c r="G60" s="2">
        <f t="shared" si="1"/>
        <v>6.595348173515983E-2</v>
      </c>
      <c r="H60" s="52"/>
      <c r="I60" s="52"/>
    </row>
    <row r="61" spans="1:9" x14ac:dyDescent="0.25">
      <c r="A61" s="57"/>
      <c r="B61" s="10" t="s">
        <v>10</v>
      </c>
      <c r="C61" s="2">
        <f t="shared" si="0"/>
        <v>6.3396118721461184E-2</v>
      </c>
      <c r="D61" s="53"/>
      <c r="E61" s="52"/>
      <c r="F61" s="9"/>
      <c r="G61" s="2">
        <f t="shared" si="1"/>
        <v>5.0733447488584479E-2</v>
      </c>
      <c r="H61" s="53"/>
      <c r="I61" s="52"/>
    </row>
    <row r="62" spans="1:9" x14ac:dyDescent="0.25">
      <c r="A62" s="57"/>
      <c r="B62" s="10" t="s">
        <v>12</v>
      </c>
      <c r="C62" s="2">
        <f t="shared" si="0"/>
        <v>6.3396118721461184E-2</v>
      </c>
      <c r="D62" s="51">
        <f>$B$24/24/365*1000*$E$10*E7</f>
        <v>6.9735730593607312E-2</v>
      </c>
      <c r="E62" s="52"/>
      <c r="F62" s="9"/>
      <c r="G62" s="2">
        <f t="shared" si="1"/>
        <v>5.0733447488584479E-2</v>
      </c>
      <c r="H62" s="51">
        <f>$B$25/24/365*1000*$E$10*E7</f>
        <v>5.5806792237442934E-2</v>
      </c>
      <c r="I62" s="52"/>
    </row>
    <row r="63" spans="1:9" x14ac:dyDescent="0.25">
      <c r="A63" s="57"/>
      <c r="B63" s="10" t="s">
        <v>13</v>
      </c>
      <c r="C63" s="2">
        <f t="shared" si="0"/>
        <v>6.3396118721461184E-2</v>
      </c>
      <c r="D63" s="52"/>
      <c r="E63" s="52"/>
      <c r="F63" s="9"/>
      <c r="G63" s="2">
        <f t="shared" si="1"/>
        <v>5.0733447488584479E-2</v>
      </c>
      <c r="H63" s="52"/>
      <c r="I63" s="52"/>
    </row>
    <row r="64" spans="1:9" x14ac:dyDescent="0.25">
      <c r="A64" s="57"/>
      <c r="B64" s="10" t="s">
        <v>14</v>
      </c>
      <c r="C64" s="2">
        <f t="shared" si="0"/>
        <v>8.241495433789954E-2</v>
      </c>
      <c r="D64" s="53"/>
      <c r="E64" s="52"/>
      <c r="F64" s="9"/>
      <c r="G64" s="2">
        <f t="shared" si="1"/>
        <v>6.595348173515983E-2</v>
      </c>
      <c r="H64" s="53"/>
      <c r="I64" s="52"/>
    </row>
    <row r="65" spans="1:9" x14ac:dyDescent="0.25">
      <c r="A65" s="57"/>
      <c r="B65" s="10" t="s">
        <v>15</v>
      </c>
      <c r="C65" s="2">
        <f t="shared" si="0"/>
        <v>0.1331318493150685</v>
      </c>
      <c r="D65" s="51">
        <f>$B$24/24/365*1000*$E$10*E8</f>
        <v>0.17116952054794521</v>
      </c>
      <c r="E65" s="52"/>
      <c r="F65" s="9"/>
      <c r="G65" s="2">
        <f t="shared" si="1"/>
        <v>0.10654023972602741</v>
      </c>
      <c r="H65" s="51">
        <f>$B$25/24/365*1000*$E$10*E8</f>
        <v>0.13698030821917812</v>
      </c>
      <c r="I65" s="52"/>
    </row>
    <row r="66" spans="1:9" x14ac:dyDescent="0.25">
      <c r="A66" s="57"/>
      <c r="B66" s="10" t="s">
        <v>16</v>
      </c>
      <c r="C66" s="2">
        <f t="shared" si="0"/>
        <v>0.17750913242009131</v>
      </c>
      <c r="D66" s="52"/>
      <c r="E66" s="52"/>
      <c r="F66" s="9"/>
      <c r="G66" s="2">
        <f t="shared" si="1"/>
        <v>0.14205365296803654</v>
      </c>
      <c r="H66" s="52"/>
      <c r="I66" s="52"/>
    </row>
    <row r="67" spans="1:9" x14ac:dyDescent="0.25">
      <c r="A67" s="58"/>
      <c r="B67" s="10" t="s">
        <v>17</v>
      </c>
      <c r="C67" s="2">
        <f t="shared" si="0"/>
        <v>0.20286757990867579</v>
      </c>
      <c r="D67" s="53"/>
      <c r="E67" s="53"/>
      <c r="F67" s="9"/>
      <c r="G67" s="2">
        <f t="shared" si="1"/>
        <v>0.16234703196347033</v>
      </c>
      <c r="H67" s="53"/>
      <c r="I67" s="53"/>
    </row>
    <row r="70" spans="1:9" x14ac:dyDescent="0.25">
      <c r="A70" s="5" t="s">
        <v>22</v>
      </c>
      <c r="B70" s="4" t="s">
        <v>42</v>
      </c>
      <c r="C70" s="4" t="s">
        <v>43</v>
      </c>
      <c r="D70" s="4" t="s">
        <v>49</v>
      </c>
    </row>
    <row r="71" spans="1:9" x14ac:dyDescent="0.25">
      <c r="A71" s="8" t="s">
        <v>30</v>
      </c>
      <c r="B71" s="2">
        <f t="shared" ref="B71:C76" si="2">B28/24/365*1000</f>
        <v>0.15833333333333333</v>
      </c>
      <c r="C71" s="2">
        <f t="shared" si="2"/>
        <v>0.12659817351598174</v>
      </c>
      <c r="D71" s="8"/>
    </row>
    <row r="72" spans="1:9" x14ac:dyDescent="0.25">
      <c r="A72" s="8" t="s">
        <v>26</v>
      </c>
      <c r="B72" s="2">
        <f t="shared" si="2"/>
        <v>8.8812785388127868E-2</v>
      </c>
      <c r="C72" s="2">
        <f t="shared" si="2"/>
        <v>7.1118721461187209E-2</v>
      </c>
      <c r="D72" s="8"/>
    </row>
    <row r="73" spans="1:9" x14ac:dyDescent="0.25">
      <c r="A73" s="8" t="s">
        <v>28</v>
      </c>
      <c r="B73" s="2">
        <f t="shared" si="2"/>
        <v>0.10673515981735161</v>
      </c>
      <c r="C73" s="2">
        <f t="shared" si="2"/>
        <v>8.5273972602739723E-2</v>
      </c>
      <c r="D73" s="8"/>
    </row>
    <row r="74" spans="1:9" x14ac:dyDescent="0.25">
      <c r="A74" s="8" t="s">
        <v>54</v>
      </c>
      <c r="B74" s="2">
        <f t="shared" si="2"/>
        <v>0.1656392694063927</v>
      </c>
      <c r="C74" s="2">
        <f t="shared" si="2"/>
        <v>0.13264840182648399</v>
      </c>
      <c r="D74" s="8"/>
    </row>
    <row r="75" spans="1:9" x14ac:dyDescent="0.25">
      <c r="A75" s="8" t="s">
        <v>29</v>
      </c>
      <c r="B75" s="2">
        <f t="shared" si="2"/>
        <v>0.14315068493150684</v>
      </c>
      <c r="C75" s="2">
        <f t="shared" si="2"/>
        <v>0.11461187214611872</v>
      </c>
      <c r="D75" s="8"/>
    </row>
    <row r="76" spans="1:9" x14ac:dyDescent="0.25">
      <c r="A76" s="8" t="s">
        <v>27</v>
      </c>
      <c r="B76" s="2">
        <f t="shared" si="2"/>
        <v>8.8812785388127868E-2</v>
      </c>
      <c r="C76" s="2">
        <f t="shared" si="2"/>
        <v>7.1118721461187209E-2</v>
      </c>
      <c r="D76" s="8"/>
    </row>
    <row r="77" spans="1:9" x14ac:dyDescent="0.25">
      <c r="A77" s="8" t="s">
        <v>64</v>
      </c>
      <c r="B77" s="2"/>
      <c r="C77" s="7"/>
      <c r="D77" s="2">
        <f>D34/24/365*1000</f>
        <v>7.1118721461187209E-2</v>
      </c>
    </row>
    <row r="78" spans="1:9" x14ac:dyDescent="0.25">
      <c r="A78" s="8" t="s">
        <v>32</v>
      </c>
      <c r="B78" s="2"/>
      <c r="C78" s="7"/>
      <c r="D78" s="2">
        <f>D35/24/365*1000</f>
        <v>7.1118721461187209E-2</v>
      </c>
    </row>
    <row r="80" spans="1:9" x14ac:dyDescent="0.25">
      <c r="A80" s="5" t="s">
        <v>33</v>
      </c>
      <c r="B80" s="4" t="s">
        <v>50</v>
      </c>
    </row>
    <row r="81" spans="1:4" x14ac:dyDescent="0.25">
      <c r="A81" s="6" t="s">
        <v>35</v>
      </c>
      <c r="B81" s="2">
        <f t="shared" ref="B81:B88" si="3">B38/24/365*1000</f>
        <v>0.11506849315068493</v>
      </c>
    </row>
    <row r="82" spans="1:4" x14ac:dyDescent="0.25">
      <c r="A82" s="6" t="s">
        <v>36</v>
      </c>
      <c r="B82" s="2">
        <f t="shared" si="3"/>
        <v>0.11506849315068493</v>
      </c>
    </row>
    <row r="83" spans="1:4" x14ac:dyDescent="0.25">
      <c r="A83" s="6" t="s">
        <v>37</v>
      </c>
      <c r="B83" s="2">
        <f t="shared" si="3"/>
        <v>0.11506849315068493</v>
      </c>
    </row>
    <row r="84" spans="1:4" x14ac:dyDescent="0.25">
      <c r="A84" s="6" t="s">
        <v>38</v>
      </c>
      <c r="B84" s="2">
        <f t="shared" si="3"/>
        <v>0.11506849315068493</v>
      </c>
    </row>
    <row r="85" spans="1:4" x14ac:dyDescent="0.25">
      <c r="A85" s="6" t="s">
        <v>39</v>
      </c>
      <c r="B85" s="2">
        <f t="shared" si="3"/>
        <v>0.13219178082191779</v>
      </c>
    </row>
    <row r="86" spans="1:4" x14ac:dyDescent="0.25">
      <c r="A86" s="6" t="s">
        <v>40</v>
      </c>
      <c r="B86" s="2">
        <f t="shared" si="3"/>
        <v>0.13219178082191779</v>
      </c>
    </row>
    <row r="87" spans="1:4" x14ac:dyDescent="0.25">
      <c r="A87" s="6" t="s">
        <v>57</v>
      </c>
      <c r="B87" s="2">
        <f t="shared" si="3"/>
        <v>9.5091324200913235E-2</v>
      </c>
    </row>
    <row r="88" spans="1:4" x14ac:dyDescent="0.25">
      <c r="A88" s="6" t="s">
        <v>56</v>
      </c>
      <c r="B88" s="2">
        <f t="shared" si="3"/>
        <v>9.5091324200913235E-2</v>
      </c>
    </row>
    <row r="89" spans="1:4" x14ac:dyDescent="0.25">
      <c r="A89" t="s">
        <v>51</v>
      </c>
    </row>
    <row r="90" spans="1:4" x14ac:dyDescent="0.25">
      <c r="A90" t="s">
        <v>52</v>
      </c>
    </row>
    <row r="91" spans="1:4" x14ac:dyDescent="0.25">
      <c r="A91" t="s">
        <v>53</v>
      </c>
      <c r="D91"/>
    </row>
    <row r="92" spans="1:4" x14ac:dyDescent="0.25">
      <c r="D92"/>
    </row>
  </sheetData>
  <mergeCells count="16">
    <mergeCell ref="A56:A67"/>
    <mergeCell ref="D56:D58"/>
    <mergeCell ref="E56:E67"/>
    <mergeCell ref="H56:H58"/>
    <mergeCell ref="I56:I67"/>
    <mergeCell ref="D59:D61"/>
    <mergeCell ref="H59:H61"/>
    <mergeCell ref="D62:D64"/>
    <mergeCell ref="H62:H64"/>
    <mergeCell ref="D65:D67"/>
    <mergeCell ref="H65:H67"/>
    <mergeCell ref="A21:B21"/>
    <mergeCell ref="A23:B23"/>
    <mergeCell ref="A52:B52"/>
    <mergeCell ref="C54:E54"/>
    <mergeCell ref="G54:I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7F59-E52E-4402-83E4-F6C3E02FAC12}">
  <dimension ref="A1:M214"/>
  <sheetViews>
    <sheetView tabSelected="1" topLeftCell="A147" zoomScale="80" zoomScaleNormal="80" workbookViewId="0">
      <selection activeCell="C103" sqref="C103"/>
    </sheetView>
  </sheetViews>
  <sheetFormatPr defaultRowHeight="15" x14ac:dyDescent="0.25"/>
  <cols>
    <col min="1" max="1" width="40.42578125" style="1" customWidth="1"/>
    <col min="2" max="2" width="22.28515625" customWidth="1"/>
    <col min="3" max="3" width="23.5703125" bestFit="1" customWidth="1"/>
    <col min="4" max="4" width="20.28515625" style="1" customWidth="1"/>
    <col min="5" max="5" width="20.28515625" customWidth="1"/>
    <col min="6" max="6" width="2.140625" customWidth="1"/>
    <col min="7" max="9" width="20.28515625" customWidth="1"/>
    <col min="11" max="11" width="20.42578125" customWidth="1"/>
    <col min="12" max="12" width="20.28515625" customWidth="1"/>
    <col min="13" max="13" width="20.42578125" customWidth="1"/>
  </cols>
  <sheetData>
    <row r="1" spans="1:5" x14ac:dyDescent="0.25">
      <c r="A1"/>
    </row>
    <row r="2" spans="1:5" x14ac:dyDescent="0.25">
      <c r="A2"/>
    </row>
    <row r="3" spans="1:5" s="18" customFormat="1" x14ac:dyDescent="0.25">
      <c r="A3" s="28" t="s">
        <v>0</v>
      </c>
      <c r="D3" s="34"/>
    </row>
    <row r="5" spans="1:5" x14ac:dyDescent="0.25">
      <c r="A5" s="3" t="s">
        <v>1</v>
      </c>
      <c r="B5" s="29">
        <v>1.75</v>
      </c>
      <c r="D5" s="33" t="s">
        <v>2</v>
      </c>
      <c r="E5" s="33">
        <v>1.53</v>
      </c>
    </row>
    <row r="6" spans="1:5" x14ac:dyDescent="0.25">
      <c r="A6" s="3" t="s">
        <v>3</v>
      </c>
      <c r="B6" s="29">
        <v>1.55</v>
      </c>
      <c r="D6" s="33" t="s">
        <v>4</v>
      </c>
      <c r="E6" s="33">
        <v>0.7</v>
      </c>
    </row>
    <row r="7" spans="1:5" x14ac:dyDescent="0.25">
      <c r="A7" s="3" t="s">
        <v>5</v>
      </c>
      <c r="B7" s="29">
        <v>1.3</v>
      </c>
      <c r="D7" s="33" t="s">
        <v>6</v>
      </c>
      <c r="E7" s="33">
        <v>0.55000000000000004</v>
      </c>
    </row>
    <row r="8" spans="1:5" x14ac:dyDescent="0.25">
      <c r="A8" s="3" t="s">
        <v>7</v>
      </c>
      <c r="B8" s="29">
        <v>0.95</v>
      </c>
      <c r="D8" s="32" t="s">
        <v>8</v>
      </c>
      <c r="E8" s="32">
        <v>1.35</v>
      </c>
    </row>
    <row r="9" spans="1:5" x14ac:dyDescent="0.25">
      <c r="A9" s="3" t="s">
        <v>9</v>
      </c>
      <c r="B9" s="29">
        <v>0.65</v>
      </c>
      <c r="D9" s="16"/>
      <c r="E9" s="16"/>
    </row>
    <row r="10" spans="1:5" x14ac:dyDescent="0.25">
      <c r="A10" s="3" t="s">
        <v>10</v>
      </c>
      <c r="B10" s="29">
        <v>0.5</v>
      </c>
      <c r="D10" s="31" t="s">
        <v>11</v>
      </c>
      <c r="E10" s="30">
        <v>1.45</v>
      </c>
    </row>
    <row r="11" spans="1:5" x14ac:dyDescent="0.25">
      <c r="A11" s="3" t="s">
        <v>12</v>
      </c>
      <c r="B11" s="29">
        <v>0.5</v>
      </c>
      <c r="D11" s="16"/>
      <c r="E11" s="16"/>
    </row>
    <row r="12" spans="1:5" x14ac:dyDescent="0.25">
      <c r="A12" s="3" t="s">
        <v>13</v>
      </c>
      <c r="B12" s="29">
        <v>0.5</v>
      </c>
      <c r="D12" s="16"/>
      <c r="E12" s="16"/>
    </row>
    <row r="13" spans="1:5" x14ac:dyDescent="0.25">
      <c r="A13" s="3" t="s">
        <v>14</v>
      </c>
      <c r="B13" s="29">
        <v>0.65</v>
      </c>
      <c r="D13" s="16"/>
      <c r="E13" s="16"/>
    </row>
    <row r="14" spans="1:5" x14ac:dyDescent="0.25">
      <c r="A14" s="3" t="s">
        <v>15</v>
      </c>
      <c r="B14" s="29">
        <v>1.05</v>
      </c>
      <c r="D14" s="16"/>
      <c r="E14" s="16"/>
    </row>
    <row r="15" spans="1:5" x14ac:dyDescent="0.25">
      <c r="A15" s="3" t="s">
        <v>16</v>
      </c>
      <c r="B15" s="29">
        <v>1.4</v>
      </c>
      <c r="D15" s="16"/>
      <c r="E15" s="16"/>
    </row>
    <row r="16" spans="1:5" x14ac:dyDescent="0.25">
      <c r="A16" s="3" t="s">
        <v>17</v>
      </c>
      <c r="B16" s="29">
        <v>1.6</v>
      </c>
      <c r="D16" s="16"/>
      <c r="E16" s="16"/>
    </row>
    <row r="17" spans="1:5" x14ac:dyDescent="0.25">
      <c r="D17" s="16"/>
      <c r="E17" s="16"/>
    </row>
    <row r="18" spans="1:5" x14ac:dyDescent="0.25">
      <c r="D18" s="16"/>
      <c r="E18" s="16"/>
    </row>
    <row r="19" spans="1:5" s="18" customFormat="1" x14ac:dyDescent="0.25">
      <c r="A19" s="28" t="s">
        <v>61</v>
      </c>
      <c r="D19" s="27"/>
      <c r="E19" s="27"/>
    </row>
    <row r="20" spans="1:5" x14ac:dyDescent="0.25">
      <c r="A20" s="26"/>
      <c r="D20"/>
    </row>
    <row r="21" spans="1:5" x14ac:dyDescent="0.25">
      <c r="A21" s="47" t="s">
        <v>65</v>
      </c>
      <c r="B21" s="47"/>
      <c r="D21"/>
    </row>
    <row r="22" spans="1:5" x14ac:dyDescent="0.25">
      <c r="A22" s="25"/>
      <c r="B22" s="25"/>
      <c r="D22"/>
    </row>
    <row r="23" spans="1:5" x14ac:dyDescent="0.25">
      <c r="A23" s="47" t="s">
        <v>18</v>
      </c>
      <c r="B23" s="47"/>
      <c r="D23"/>
    </row>
    <row r="24" spans="1:5" x14ac:dyDescent="0.25">
      <c r="A24" s="3" t="s">
        <v>76</v>
      </c>
      <c r="B24" s="24">
        <v>0.77900000000000003</v>
      </c>
      <c r="C24" t="s">
        <v>20</v>
      </c>
      <c r="D24" s="16" t="s">
        <v>77</v>
      </c>
      <c r="E24" s="16"/>
    </row>
    <row r="25" spans="1:5" x14ac:dyDescent="0.25">
      <c r="A25" s="23" t="s">
        <v>82</v>
      </c>
      <c r="B25" s="22">
        <v>0.623</v>
      </c>
      <c r="C25" t="s">
        <v>20</v>
      </c>
      <c r="D25" s="17" t="s">
        <v>83</v>
      </c>
    </row>
    <row r="26" spans="1:5" x14ac:dyDescent="0.25">
      <c r="A26" s="3" t="s">
        <v>84</v>
      </c>
      <c r="B26" s="24">
        <v>0.86499999999999999</v>
      </c>
      <c r="C26" t="s">
        <v>20</v>
      </c>
    </row>
    <row r="27" spans="1:5" x14ac:dyDescent="0.25">
      <c r="A27" s="46" t="s">
        <v>78</v>
      </c>
      <c r="B27" s="24">
        <v>0.69199999999999995</v>
      </c>
      <c r="C27" t="s">
        <v>20</v>
      </c>
    </row>
    <row r="28" spans="1:5" x14ac:dyDescent="0.25">
      <c r="A28"/>
    </row>
    <row r="29" spans="1:5" x14ac:dyDescent="0.25">
      <c r="A29" s="4" t="s">
        <v>22</v>
      </c>
      <c r="B29" s="4" t="s">
        <v>23</v>
      </c>
      <c r="C29" s="4" t="s">
        <v>24</v>
      </c>
      <c r="D29" s="4" t="s">
        <v>25</v>
      </c>
    </row>
    <row r="30" spans="1:5" x14ac:dyDescent="0.25">
      <c r="A30" s="8" t="s">
        <v>30</v>
      </c>
      <c r="B30" s="20">
        <v>6.0179999999999998</v>
      </c>
      <c r="C30" s="21">
        <v>4.8140000000000001</v>
      </c>
      <c r="D30" s="8"/>
    </row>
    <row r="31" spans="1:5" x14ac:dyDescent="0.25">
      <c r="A31" s="8" t="s">
        <v>26</v>
      </c>
      <c r="B31" s="20">
        <v>0.32700000000000001</v>
      </c>
      <c r="C31" s="21">
        <v>0.26100000000000001</v>
      </c>
      <c r="D31" s="8"/>
    </row>
    <row r="32" spans="1:5" x14ac:dyDescent="0.25">
      <c r="A32" s="8" t="s">
        <v>28</v>
      </c>
      <c r="B32" s="20">
        <v>1.284</v>
      </c>
      <c r="C32" s="21">
        <v>1.0269999999999999</v>
      </c>
      <c r="D32" s="8"/>
    </row>
    <row r="33" spans="1:4" x14ac:dyDescent="0.25">
      <c r="A33" s="8" t="s">
        <v>54</v>
      </c>
      <c r="B33" s="20">
        <v>2.052</v>
      </c>
      <c r="C33" s="21">
        <v>1.6419999999999999</v>
      </c>
      <c r="D33" s="8"/>
    </row>
    <row r="34" spans="1:4" x14ac:dyDescent="0.25">
      <c r="A34" s="8" t="s">
        <v>29</v>
      </c>
      <c r="B34" s="20">
        <v>1.264</v>
      </c>
      <c r="C34" s="21">
        <v>1.0109999999999999</v>
      </c>
      <c r="D34" s="8"/>
    </row>
    <row r="35" spans="1:4" x14ac:dyDescent="0.25">
      <c r="A35" s="8" t="s">
        <v>27</v>
      </c>
      <c r="B35" s="20">
        <v>0.32700000000000001</v>
      </c>
      <c r="C35" s="21">
        <v>0.26100000000000001</v>
      </c>
      <c r="D35" s="8"/>
    </row>
    <row r="36" spans="1:4" x14ac:dyDescent="0.25">
      <c r="A36" s="8" t="s">
        <v>31</v>
      </c>
      <c r="B36" s="2"/>
      <c r="C36" s="7"/>
      <c r="D36" s="21">
        <v>0.26100000000000001</v>
      </c>
    </row>
    <row r="37" spans="1:4" x14ac:dyDescent="0.25">
      <c r="A37" s="8" t="s">
        <v>32</v>
      </c>
      <c r="B37" s="2"/>
      <c r="C37" s="7"/>
      <c r="D37" s="21">
        <v>0.26100000000000001</v>
      </c>
    </row>
    <row r="38" spans="1:4" x14ac:dyDescent="0.25">
      <c r="A38" s="8" t="s">
        <v>79</v>
      </c>
      <c r="B38" s="2"/>
      <c r="C38" s="7"/>
      <c r="D38" s="21">
        <v>0.69199999999999995</v>
      </c>
    </row>
    <row r="39" spans="1:4" x14ac:dyDescent="0.25">
      <c r="A39"/>
    </row>
    <row r="40" spans="1:4" x14ac:dyDescent="0.25">
      <c r="A40" s="4" t="s">
        <v>33</v>
      </c>
      <c r="B40" s="4" t="s">
        <v>34</v>
      </c>
    </row>
    <row r="41" spans="1:4" x14ac:dyDescent="0.25">
      <c r="A41" s="6" t="s">
        <v>35</v>
      </c>
      <c r="B41" s="20">
        <v>1.1060000000000001</v>
      </c>
    </row>
    <row r="42" spans="1:4" x14ac:dyDescent="0.25">
      <c r="A42" s="6" t="s">
        <v>36</v>
      </c>
      <c r="B42" s="20">
        <v>1.1060000000000001</v>
      </c>
    </row>
    <row r="43" spans="1:4" x14ac:dyDescent="0.25">
      <c r="A43" s="6" t="s">
        <v>37</v>
      </c>
      <c r="B43" s="20">
        <v>2.0630000000000002</v>
      </c>
    </row>
    <row r="44" spans="1:4" x14ac:dyDescent="0.25">
      <c r="A44" s="6" t="s">
        <v>38</v>
      </c>
      <c r="B44" s="20">
        <v>2.0630000000000002</v>
      </c>
    </row>
    <row r="45" spans="1:4" x14ac:dyDescent="0.25">
      <c r="A45" s="6" t="s">
        <v>39</v>
      </c>
      <c r="B45" s="20">
        <v>1.1060000000000001</v>
      </c>
    </row>
    <row r="46" spans="1:4" x14ac:dyDescent="0.25">
      <c r="A46" s="6" t="s">
        <v>40</v>
      </c>
      <c r="B46" s="20">
        <v>1.1060000000000001</v>
      </c>
    </row>
    <row r="47" spans="1:4" x14ac:dyDescent="0.25">
      <c r="A47" s="6" t="s">
        <v>55</v>
      </c>
      <c r="B47" s="20">
        <v>2.831</v>
      </c>
    </row>
    <row r="48" spans="1:4" x14ac:dyDescent="0.25">
      <c r="A48" s="6" t="s">
        <v>56</v>
      </c>
      <c r="B48" s="20">
        <v>2.0630000000000002</v>
      </c>
    </row>
    <row r="51" spans="1:9" s="18" customFormat="1" x14ac:dyDescent="0.25">
      <c r="A51" s="19" t="s">
        <v>58</v>
      </c>
    </row>
    <row r="52" spans="1:9" x14ac:dyDescent="0.25">
      <c r="D52" s="16"/>
      <c r="E52" s="16"/>
    </row>
    <row r="53" spans="1:9" x14ac:dyDescent="0.25">
      <c r="A53" s="17" t="s">
        <v>73</v>
      </c>
      <c r="D53" s="16"/>
      <c r="E53" s="16"/>
    </row>
    <row r="54" spans="1:9" x14ac:dyDescent="0.25">
      <c r="D54" s="16"/>
      <c r="E54" s="16"/>
    </row>
    <row r="55" spans="1:9" x14ac:dyDescent="0.25">
      <c r="A55" s="59" t="s">
        <v>41</v>
      </c>
      <c r="B55" s="60"/>
      <c r="F55" s="12"/>
    </row>
    <row r="56" spans="1:9" x14ac:dyDescent="0.25">
      <c r="A56" s="14"/>
      <c r="B56" s="14"/>
      <c r="C56" s="15"/>
      <c r="F56" s="12"/>
    </row>
    <row r="57" spans="1:9" x14ac:dyDescent="0.25">
      <c r="A57" s="14"/>
      <c r="B57" s="13"/>
      <c r="C57" s="48" t="s">
        <v>42</v>
      </c>
      <c r="D57" s="49"/>
      <c r="E57" s="50"/>
      <c r="F57" s="12"/>
      <c r="G57" s="48" t="s">
        <v>43</v>
      </c>
      <c r="H57" s="49"/>
      <c r="I57" s="50"/>
    </row>
    <row r="58" spans="1:9" x14ac:dyDescent="0.25">
      <c r="A58" s="37" t="s">
        <v>44</v>
      </c>
      <c r="B58" s="4" t="s">
        <v>45</v>
      </c>
      <c r="C58" s="4" t="s">
        <v>46</v>
      </c>
      <c r="D58" s="37" t="s">
        <v>47</v>
      </c>
      <c r="E58" s="4" t="s">
        <v>48</v>
      </c>
      <c r="F58" s="12"/>
      <c r="G58" s="4" t="s">
        <v>46</v>
      </c>
      <c r="H58" s="37" t="s">
        <v>47</v>
      </c>
      <c r="I58" s="4" t="s">
        <v>48</v>
      </c>
    </row>
    <row r="59" spans="1:9" ht="14.45" customHeight="1" x14ac:dyDescent="0.25">
      <c r="A59" s="56" t="s">
        <v>63</v>
      </c>
      <c r="B59" s="10" t="s">
        <v>1</v>
      </c>
      <c r="C59" s="2">
        <f>$B$24/24/366*1000*$E$10*B5</f>
        <v>0.22503557604735883</v>
      </c>
      <c r="D59" s="51">
        <f>$B$24/24/366*1000*$E$10*E5</f>
        <v>0.19674538934426228</v>
      </c>
      <c r="E59" s="51">
        <f>$B$24/24/366*1000</f>
        <v>8.868397085610201E-2</v>
      </c>
      <c r="F59" s="9"/>
      <c r="G59" s="2">
        <f>$B$25/24/366*1000*$E$10*B5</f>
        <v>0.1799706853369763</v>
      </c>
      <c r="H59" s="51">
        <f>$B$25/24/366*1000*$E$10*E5</f>
        <v>0.15734579918032787</v>
      </c>
      <c r="I59" s="51">
        <f>$B$25/24/366*1000</f>
        <v>7.0924408014571949E-2</v>
      </c>
    </row>
    <row r="60" spans="1:9" x14ac:dyDescent="0.25">
      <c r="A60" s="57"/>
      <c r="B60" s="10" t="s">
        <v>3</v>
      </c>
      <c r="C60" s="2">
        <f>$B$24/24/366*1000*$E$10*B6</f>
        <v>0.19931722449908926</v>
      </c>
      <c r="D60" s="52"/>
      <c r="E60" s="52"/>
      <c r="F60" s="9"/>
      <c r="G60" s="2">
        <f>$B$25/24/366*1000*$E$10*B6</f>
        <v>0.15940260701275044</v>
      </c>
      <c r="H60" s="52"/>
      <c r="I60" s="52"/>
    </row>
    <row r="61" spans="1:9" x14ac:dyDescent="0.25">
      <c r="A61" s="57"/>
      <c r="B61" s="10" t="s">
        <v>5</v>
      </c>
      <c r="C61" s="2">
        <f>$B$24/24/366*1000*$E$10*B7</f>
        <v>0.16716928506375228</v>
      </c>
      <c r="D61" s="53"/>
      <c r="E61" s="52"/>
      <c r="F61" s="9"/>
      <c r="G61" s="2">
        <f>$B$25/24/366*1000*$E$10*B7</f>
        <v>0.1336925091074681</v>
      </c>
      <c r="H61" s="53"/>
      <c r="I61" s="52"/>
    </row>
    <row r="62" spans="1:9" x14ac:dyDescent="0.25">
      <c r="A62" s="57"/>
      <c r="B62" s="10" t="s">
        <v>7</v>
      </c>
      <c r="C62" s="2">
        <f>$B$24/24/366*1000*$E$10*B8</f>
        <v>0.12216216985428049</v>
      </c>
      <c r="D62" s="51">
        <f>$B$24/24/366*1000*$E$10*E6</f>
        <v>9.0014230418943519E-2</v>
      </c>
      <c r="E62" s="52"/>
      <c r="F62" s="9"/>
      <c r="G62" s="2">
        <f>$B$25/24/366*1000*$E$10*B8</f>
        <v>9.7698372040072853E-2</v>
      </c>
      <c r="H62" s="51">
        <f>$B$25/24/366*1000*$E$10*E6</f>
        <v>7.1988274134790517E-2</v>
      </c>
      <c r="I62" s="52"/>
    </row>
    <row r="63" spans="1:9" x14ac:dyDescent="0.25">
      <c r="A63" s="57"/>
      <c r="B63" s="10" t="s">
        <v>9</v>
      </c>
      <c r="C63" s="2">
        <f>$B$24/24/366*1000*$E$10*B9</f>
        <v>8.3584642531876141E-2</v>
      </c>
      <c r="D63" s="52"/>
      <c r="E63" s="52"/>
      <c r="F63" s="9"/>
      <c r="G63" s="2">
        <f>$B$25/24/366*1000*$E$10*B9</f>
        <v>6.6846254553734052E-2</v>
      </c>
      <c r="H63" s="52"/>
      <c r="I63" s="52"/>
    </row>
    <row r="64" spans="1:9" x14ac:dyDescent="0.25">
      <c r="A64" s="57"/>
      <c r="B64" s="10" t="s">
        <v>10</v>
      </c>
      <c r="C64" s="2">
        <f>$B$24/24/366*1000*$E$10*B10</f>
        <v>6.429587887067395E-2</v>
      </c>
      <c r="D64" s="53"/>
      <c r="E64" s="52"/>
      <c r="F64" s="9"/>
      <c r="G64" s="2">
        <f>$B$25/24/366*1000*$E$10*B10</f>
        <v>5.1420195810564659E-2</v>
      </c>
      <c r="H64" s="53"/>
      <c r="I64" s="52"/>
    </row>
    <row r="65" spans="1:13" x14ac:dyDescent="0.25">
      <c r="A65" s="57"/>
      <c r="B65" s="10" t="s">
        <v>12</v>
      </c>
      <c r="C65" s="2">
        <f>$B$24/24/366*1000*$E$10*B11</f>
        <v>6.429587887067395E-2</v>
      </c>
      <c r="D65" s="51">
        <f>$B$24/24/366*1000*$E$10*E7</f>
        <v>7.0725466757741356E-2</v>
      </c>
      <c r="E65" s="52"/>
      <c r="F65" s="9"/>
      <c r="G65" s="2">
        <f>$B$25/24/366*1000*$E$10*B11</f>
        <v>5.1420195810564659E-2</v>
      </c>
      <c r="H65" s="51">
        <f>$B$25/24/366*1000*$E$10*E7</f>
        <v>5.656221539162113E-2</v>
      </c>
      <c r="I65" s="52"/>
    </row>
    <row r="66" spans="1:13" x14ac:dyDescent="0.25">
      <c r="A66" s="57"/>
      <c r="B66" s="10" t="s">
        <v>13</v>
      </c>
      <c r="C66" s="2">
        <f>$B$24/24/366*1000*$E$10*B12</f>
        <v>6.429587887067395E-2</v>
      </c>
      <c r="D66" s="52"/>
      <c r="E66" s="52"/>
      <c r="F66" s="9"/>
      <c r="G66" s="2">
        <f>$B$25/24/366*1000*$E$10*B12</f>
        <v>5.1420195810564659E-2</v>
      </c>
      <c r="H66" s="52"/>
      <c r="I66" s="52"/>
    </row>
    <row r="67" spans="1:13" x14ac:dyDescent="0.25">
      <c r="A67" s="57"/>
      <c r="B67" s="10" t="s">
        <v>14</v>
      </c>
      <c r="C67" s="2">
        <f>$B$24/24/366*1000*$E$10*B13</f>
        <v>8.3584642531876141E-2</v>
      </c>
      <c r="D67" s="53"/>
      <c r="E67" s="52"/>
      <c r="F67" s="9"/>
      <c r="G67" s="2">
        <f>$B$25/24/366*1000*$E$10*B13</f>
        <v>6.6846254553734052E-2</v>
      </c>
      <c r="H67" s="53"/>
      <c r="I67" s="52"/>
    </row>
    <row r="68" spans="1:13" x14ac:dyDescent="0.25">
      <c r="A68" s="57"/>
      <c r="B68" s="10" t="s">
        <v>15</v>
      </c>
      <c r="C68" s="2">
        <f>$B$24/24/366*1000*$E$10*B14</f>
        <v>0.13502134562841531</v>
      </c>
      <c r="D68" s="51">
        <f>$B$24/24/366*1000*$E$10*E8</f>
        <v>0.17359887295081969</v>
      </c>
      <c r="E68" s="52"/>
      <c r="F68" s="9"/>
      <c r="G68" s="2">
        <f>$B$25/24/366*1000*$E$10*B14</f>
        <v>0.10798241120218578</v>
      </c>
      <c r="H68" s="51">
        <f>$B$25/24/366*1000*$E$10*E8</f>
        <v>0.13883452868852458</v>
      </c>
      <c r="I68" s="52"/>
    </row>
    <row r="69" spans="1:13" x14ac:dyDescent="0.25">
      <c r="A69" s="57"/>
      <c r="B69" s="10" t="s">
        <v>16</v>
      </c>
      <c r="C69" s="2">
        <f>$B$24/24/366*1000*$E$10*B15</f>
        <v>0.18002846083788704</v>
      </c>
      <c r="D69" s="52"/>
      <c r="E69" s="52"/>
      <c r="F69" s="9"/>
      <c r="G69" s="2">
        <f>$B$25/24/366*1000*$E$10*B15</f>
        <v>0.14397654826958103</v>
      </c>
      <c r="H69" s="52"/>
      <c r="I69" s="52"/>
    </row>
    <row r="70" spans="1:13" x14ac:dyDescent="0.25">
      <c r="A70" s="58"/>
      <c r="B70" s="10" t="s">
        <v>17</v>
      </c>
      <c r="C70" s="2">
        <f>$B$24/24/366*1000*$E$10*B16</f>
        <v>0.20574681238615666</v>
      </c>
      <c r="D70" s="53"/>
      <c r="E70" s="53"/>
      <c r="F70" s="9"/>
      <c r="G70" s="2">
        <f>$B$25/24/366*1000*$E$10*B16</f>
        <v>0.16454462659380692</v>
      </c>
      <c r="H70" s="53"/>
      <c r="I70" s="53"/>
    </row>
    <row r="71" spans="1:13" x14ac:dyDescent="0.25">
      <c r="A71" s="40"/>
      <c r="B71" s="41"/>
      <c r="C71" s="39"/>
      <c r="D71" s="38"/>
      <c r="E71" s="38"/>
      <c r="F71" s="9"/>
      <c r="G71" s="39"/>
      <c r="H71" s="38"/>
      <c r="I71" s="38"/>
    </row>
    <row r="72" spans="1:13" x14ac:dyDescent="0.25">
      <c r="A72" s="40"/>
      <c r="B72" s="41"/>
      <c r="C72" s="48" t="s">
        <v>42</v>
      </c>
      <c r="D72" s="49"/>
      <c r="E72" s="50"/>
      <c r="F72" s="12"/>
      <c r="G72" s="48" t="s">
        <v>43</v>
      </c>
      <c r="H72" s="49"/>
      <c r="I72" s="50"/>
      <c r="K72" s="48" t="s">
        <v>49</v>
      </c>
      <c r="L72" s="49"/>
      <c r="M72" s="50"/>
    </row>
    <row r="73" spans="1:13" x14ac:dyDescent="0.25">
      <c r="A73" s="45" t="s">
        <v>44</v>
      </c>
      <c r="B73" s="4" t="s">
        <v>45</v>
      </c>
      <c r="C73" s="4" t="s">
        <v>46</v>
      </c>
      <c r="D73" s="45" t="s">
        <v>47</v>
      </c>
      <c r="E73" s="4" t="s">
        <v>48</v>
      </c>
      <c r="F73" s="12"/>
      <c r="G73" s="4" t="s">
        <v>46</v>
      </c>
      <c r="H73" s="45" t="s">
        <v>47</v>
      </c>
      <c r="I73" s="4" t="s">
        <v>48</v>
      </c>
      <c r="K73" s="4" t="s">
        <v>46</v>
      </c>
      <c r="L73" s="45" t="s">
        <v>47</v>
      </c>
      <c r="M73" s="4" t="s">
        <v>48</v>
      </c>
    </row>
    <row r="74" spans="1:13" x14ac:dyDescent="0.25">
      <c r="A74" s="56" t="s">
        <v>80</v>
      </c>
      <c r="B74" s="10" t="s">
        <v>1</v>
      </c>
      <c r="C74" s="2">
        <f>$B$26/24/366*1000*$E$10*B5</f>
        <v>0.24987904143897996</v>
      </c>
      <c r="D74" s="51">
        <f>$B$26/24/366*1000*$E$10*E5</f>
        <v>0.21846567622950819</v>
      </c>
      <c r="E74" s="51">
        <f>$B$26/24/366*1000</f>
        <v>9.8474499089253181E-2</v>
      </c>
      <c r="F74" s="9"/>
      <c r="G74" s="2">
        <f>$B$27/24/366*1000*$E$10*B5</f>
        <v>0.19990323315118394</v>
      </c>
      <c r="H74" s="51">
        <f>$B$27/24/366*1000*$E$10*E5</f>
        <v>0.17477254098360653</v>
      </c>
      <c r="I74" s="51">
        <f>$B$27/24/366*1000</f>
        <v>7.8779599271402545E-2</v>
      </c>
      <c r="K74" s="2">
        <f>$B$27/24/366*1000*$E$10*B5</f>
        <v>0.19990323315118394</v>
      </c>
      <c r="L74" s="51">
        <f>$B$27/24/366*1000*$E$10*E5</f>
        <v>0.17477254098360653</v>
      </c>
      <c r="M74" s="51">
        <f>$B$27/24/366*1000</f>
        <v>7.8779599271402545E-2</v>
      </c>
    </row>
    <row r="75" spans="1:13" x14ac:dyDescent="0.25">
      <c r="A75" s="57"/>
      <c r="B75" s="10" t="s">
        <v>3</v>
      </c>
      <c r="C75" s="2">
        <f>$B$26/24/366*1000*$E$10*B6</f>
        <v>0.22132143670309654</v>
      </c>
      <c r="D75" s="52"/>
      <c r="E75" s="52"/>
      <c r="F75" s="9"/>
      <c r="G75" s="2">
        <f>$B$27/24/366*1000*$E$10*B6</f>
        <v>0.17705714936247721</v>
      </c>
      <c r="H75" s="52"/>
      <c r="I75" s="52"/>
      <c r="K75" s="2">
        <f>$B$27/24/366*1000*$E$10*B6</f>
        <v>0.17705714936247721</v>
      </c>
      <c r="L75" s="52"/>
      <c r="M75" s="52"/>
    </row>
    <row r="76" spans="1:13" x14ac:dyDescent="0.25">
      <c r="A76" s="57"/>
      <c r="B76" s="10" t="s">
        <v>5</v>
      </c>
      <c r="C76" s="2">
        <f>$B$26/24/366*1000*$E$10*B7</f>
        <v>0.18562443078324226</v>
      </c>
      <c r="D76" s="53"/>
      <c r="E76" s="52"/>
      <c r="F76" s="9"/>
      <c r="G76" s="2">
        <f>$B$27/24/366*1000*$E$10*B7</f>
        <v>0.14849954462659379</v>
      </c>
      <c r="H76" s="53"/>
      <c r="I76" s="52"/>
      <c r="K76" s="2">
        <f>$B$27/24/366*1000*$E$10*B7</f>
        <v>0.14849954462659379</v>
      </c>
      <c r="L76" s="53"/>
      <c r="M76" s="52"/>
    </row>
    <row r="77" spans="1:13" x14ac:dyDescent="0.25">
      <c r="A77" s="57"/>
      <c r="B77" s="10" t="s">
        <v>7</v>
      </c>
      <c r="C77" s="2">
        <f>$B$26/24/366*1000*$E$10*B8</f>
        <v>0.13564862249544626</v>
      </c>
      <c r="D77" s="51">
        <f>$B$26/24/366*1000*$E$10*E6</f>
        <v>9.9951616575591984E-2</v>
      </c>
      <c r="E77" s="52"/>
      <c r="F77" s="9"/>
      <c r="G77" s="2">
        <f>$B$27/24/366*1000*$E$10*B8</f>
        <v>0.10851889799635699</v>
      </c>
      <c r="H77" s="51">
        <f>$B$27/24/366*1000*$E$10*E6</f>
        <v>7.9961293260473576E-2</v>
      </c>
      <c r="I77" s="52"/>
      <c r="K77" s="2">
        <f>$B$27/24/366*1000*$E$10*B8</f>
        <v>0.10851889799635699</v>
      </c>
      <c r="L77" s="51">
        <f>$B$27/24/366*1000*$E$10*E6</f>
        <v>7.9961293260473576E-2</v>
      </c>
      <c r="M77" s="52"/>
    </row>
    <row r="78" spans="1:13" x14ac:dyDescent="0.25">
      <c r="A78" s="57"/>
      <c r="B78" s="10" t="s">
        <v>9</v>
      </c>
      <c r="C78" s="2">
        <f>$B$26/24/366*1000*$E$10*B9</f>
        <v>9.2812215391621128E-2</v>
      </c>
      <c r="D78" s="52"/>
      <c r="E78" s="52"/>
      <c r="F78" s="9"/>
      <c r="G78" s="2">
        <f>$B$27/24/366*1000*$E$10*B9</f>
        <v>7.4249772313296894E-2</v>
      </c>
      <c r="H78" s="52"/>
      <c r="I78" s="52"/>
      <c r="K78" s="2">
        <f>$B$27/24/366*1000*$E$10*B9</f>
        <v>7.4249772313296894E-2</v>
      </c>
      <c r="L78" s="52"/>
      <c r="M78" s="52"/>
    </row>
    <row r="79" spans="1:13" x14ac:dyDescent="0.25">
      <c r="A79" s="57"/>
      <c r="B79" s="10" t="s">
        <v>10</v>
      </c>
      <c r="C79" s="2">
        <f>$B$26/24/366*1000*$E$10*B10</f>
        <v>7.139401183970856E-2</v>
      </c>
      <c r="D79" s="53"/>
      <c r="E79" s="52"/>
      <c r="F79" s="9"/>
      <c r="G79" s="2">
        <f>$B$27/24/366*1000*$E$10*B10</f>
        <v>5.7115209471766841E-2</v>
      </c>
      <c r="H79" s="53"/>
      <c r="I79" s="52"/>
      <c r="K79" s="2">
        <f>$B$27/24/366*1000*$E$10*B10</f>
        <v>5.7115209471766841E-2</v>
      </c>
      <c r="L79" s="53"/>
      <c r="M79" s="52"/>
    </row>
    <row r="80" spans="1:13" x14ac:dyDescent="0.25">
      <c r="A80" s="57"/>
      <c r="B80" s="10" t="s">
        <v>12</v>
      </c>
      <c r="C80" s="2">
        <f>$B$26/24/366*1000*$E$10*B11</f>
        <v>7.139401183970856E-2</v>
      </c>
      <c r="D80" s="51">
        <f>$B$26/24/366*1000*$E$10*E7</f>
        <v>7.8533413023679416E-2</v>
      </c>
      <c r="E80" s="52"/>
      <c r="F80" s="9"/>
      <c r="G80" s="2">
        <f>$B$27/24/366*1000*$E$10*B11</f>
        <v>5.7115209471766841E-2</v>
      </c>
      <c r="H80" s="51">
        <f>$B$27/24/366*1000*$E$10*E7</f>
        <v>6.282673041894353E-2</v>
      </c>
      <c r="I80" s="52"/>
      <c r="K80" s="2">
        <f>$B$27/24/366*1000*$E$10*B11</f>
        <v>5.7115209471766841E-2</v>
      </c>
      <c r="L80" s="51">
        <f>$B$27/24/366*1000*$E$10*E7</f>
        <v>6.282673041894353E-2</v>
      </c>
      <c r="M80" s="52"/>
    </row>
    <row r="81" spans="1:13" x14ac:dyDescent="0.25">
      <c r="A81" s="57"/>
      <c r="B81" s="10" t="s">
        <v>13</v>
      </c>
      <c r="C81" s="2">
        <f>$B$26/24/366*1000*$E$10*B12</f>
        <v>7.139401183970856E-2</v>
      </c>
      <c r="D81" s="52"/>
      <c r="E81" s="52"/>
      <c r="F81" s="9"/>
      <c r="G81" s="2">
        <f>$B$27/24/366*1000*$E$10*B12</f>
        <v>5.7115209471766841E-2</v>
      </c>
      <c r="H81" s="52"/>
      <c r="I81" s="52"/>
      <c r="K81" s="2">
        <f>$B$27/24/366*1000*$E$10*B12</f>
        <v>5.7115209471766841E-2</v>
      </c>
      <c r="L81" s="52"/>
      <c r="M81" s="52"/>
    </row>
    <row r="82" spans="1:13" x14ac:dyDescent="0.25">
      <c r="A82" s="57"/>
      <c r="B82" s="10" t="s">
        <v>14</v>
      </c>
      <c r="C82" s="2">
        <f>$B$26/24/366*1000*$E$10*B13</f>
        <v>9.2812215391621128E-2</v>
      </c>
      <c r="D82" s="53"/>
      <c r="E82" s="52"/>
      <c r="F82" s="9"/>
      <c r="G82" s="2">
        <f>$B$27/24/366*1000*$E$10*B13</f>
        <v>7.4249772313296894E-2</v>
      </c>
      <c r="H82" s="53"/>
      <c r="I82" s="52"/>
      <c r="K82" s="2">
        <f>$B$27/24/366*1000*$E$10*B13</f>
        <v>7.4249772313296894E-2</v>
      </c>
      <c r="L82" s="53"/>
      <c r="M82" s="52"/>
    </row>
    <row r="83" spans="1:13" x14ac:dyDescent="0.25">
      <c r="A83" s="57"/>
      <c r="B83" s="10" t="s">
        <v>15</v>
      </c>
      <c r="C83" s="2">
        <f>$B$26/24/366*1000*$E$10*B14</f>
        <v>0.14992742486338798</v>
      </c>
      <c r="D83" s="51">
        <f>$B$26/24/366*1000*$E$10*E8</f>
        <v>0.19276383196721311</v>
      </c>
      <c r="E83" s="52"/>
      <c r="F83" s="9"/>
      <c r="G83" s="2">
        <f>$B$27/24/366*1000*$E$10*B14</f>
        <v>0.11994193989071038</v>
      </c>
      <c r="H83" s="51">
        <f>$B$27/24/366*1000*$E$10*E8</f>
        <v>0.15421106557377048</v>
      </c>
      <c r="I83" s="52"/>
      <c r="K83" s="2">
        <f>$B$27/24/366*1000*$E$10*B14</f>
        <v>0.11994193989071038</v>
      </c>
      <c r="L83" s="51">
        <f>$B$27/24/366*1000*$E$10*E8</f>
        <v>0.15421106557377048</v>
      </c>
      <c r="M83" s="52"/>
    </row>
    <row r="84" spans="1:13" x14ac:dyDescent="0.25">
      <c r="A84" s="57"/>
      <c r="B84" s="10" t="s">
        <v>16</v>
      </c>
      <c r="C84" s="2">
        <f>$B$26/24/366*1000*$E$10*B15</f>
        <v>0.19990323315118397</v>
      </c>
      <c r="D84" s="52"/>
      <c r="E84" s="52"/>
      <c r="F84" s="9"/>
      <c r="G84" s="2">
        <f>$B$27/24/366*1000*$E$10*B15</f>
        <v>0.15992258652094715</v>
      </c>
      <c r="H84" s="52"/>
      <c r="I84" s="52"/>
      <c r="K84" s="2">
        <f>$B$27/24/366*1000*$E$10*B15</f>
        <v>0.15992258652094715</v>
      </c>
      <c r="L84" s="52"/>
      <c r="M84" s="52"/>
    </row>
    <row r="85" spans="1:13" x14ac:dyDescent="0.25">
      <c r="A85" s="58"/>
      <c r="B85" s="10" t="s">
        <v>17</v>
      </c>
      <c r="C85" s="2">
        <f>$B$26/24/366*1000*$E$10*B16</f>
        <v>0.22846083788706739</v>
      </c>
      <c r="D85" s="53"/>
      <c r="E85" s="53"/>
      <c r="F85" s="9"/>
      <c r="G85" s="2">
        <f>$B$27/24/366*1000*$E$10*B16</f>
        <v>0.18276867030965391</v>
      </c>
      <c r="H85" s="53"/>
      <c r="I85" s="53"/>
      <c r="K85" s="2">
        <f>$B$27/24/366*1000*$E$10*B16</f>
        <v>0.18276867030965391</v>
      </c>
      <c r="L85" s="53"/>
      <c r="M85" s="53"/>
    </row>
    <row r="86" spans="1:13" x14ac:dyDescent="0.25">
      <c r="A86" s="40"/>
      <c r="B86" s="41"/>
      <c r="C86" s="39"/>
      <c r="D86" s="38"/>
      <c r="E86" s="38"/>
      <c r="F86" s="9"/>
      <c r="G86" s="39"/>
      <c r="H86" s="38"/>
      <c r="I86" s="38"/>
    </row>
    <row r="88" spans="1:13" x14ac:dyDescent="0.25">
      <c r="A88" s="59" t="s">
        <v>22</v>
      </c>
      <c r="B88" s="60"/>
      <c r="F88" s="12"/>
    </row>
    <row r="89" spans="1:13" x14ac:dyDescent="0.25">
      <c r="A89" s="14"/>
      <c r="B89" s="14"/>
      <c r="C89" s="15"/>
      <c r="F89" s="12"/>
    </row>
    <row r="90" spans="1:13" x14ac:dyDescent="0.25">
      <c r="A90" s="14"/>
      <c r="B90" s="13"/>
      <c r="C90" s="48" t="s">
        <v>42</v>
      </c>
      <c r="D90" s="49"/>
      <c r="E90" s="50"/>
      <c r="F90" s="12"/>
      <c r="G90" s="48" t="s">
        <v>43</v>
      </c>
      <c r="H90" s="49"/>
      <c r="I90" s="50"/>
      <c r="K90" s="48" t="s">
        <v>49</v>
      </c>
      <c r="L90" s="49"/>
      <c r="M90" s="50"/>
    </row>
    <row r="91" spans="1:13" x14ac:dyDescent="0.25">
      <c r="A91" s="37" t="s">
        <v>44</v>
      </c>
      <c r="B91" s="4" t="s">
        <v>45</v>
      </c>
      <c r="C91" s="4" t="s">
        <v>46</v>
      </c>
      <c r="D91" s="37" t="s">
        <v>47</v>
      </c>
      <c r="E91" s="4" t="s">
        <v>48</v>
      </c>
      <c r="F91" s="12"/>
      <c r="G91" s="4" t="s">
        <v>46</v>
      </c>
      <c r="H91" s="37" t="s">
        <v>47</v>
      </c>
      <c r="I91" s="4" t="s">
        <v>48</v>
      </c>
      <c r="K91" s="4" t="s">
        <v>46</v>
      </c>
      <c r="L91" s="37" t="s">
        <v>47</v>
      </c>
      <c r="M91" s="4" t="s">
        <v>48</v>
      </c>
    </row>
    <row r="92" spans="1:13" ht="15" customHeight="1" x14ac:dyDescent="0.25">
      <c r="A92" s="56" t="s">
        <v>74</v>
      </c>
      <c r="B92" s="10" t="s">
        <v>1</v>
      </c>
      <c r="C92" s="2">
        <f>$B$31/24/366*1000*$E$10*B5</f>
        <v>9.4462943989071041E-2</v>
      </c>
      <c r="D92" s="51">
        <f>$B$24/24/366*1000*$E$10*E5</f>
        <v>0.19674538934426228</v>
      </c>
      <c r="E92" s="51">
        <f>$B$31/24/366*1000</f>
        <v>3.7226775956284153E-2</v>
      </c>
      <c r="F92" s="9"/>
      <c r="G92" s="2">
        <f>$C$31/24/366*1000*$E$10*B5</f>
        <v>7.5397028688524589E-2</v>
      </c>
      <c r="H92" s="51">
        <f>$C$31/24/366*1000*$E$10*E5</f>
        <v>6.5918545081967206E-2</v>
      </c>
      <c r="I92" s="51">
        <f>$C$31/24/366*1000</f>
        <v>2.9713114754098362E-2</v>
      </c>
      <c r="K92" s="2">
        <f>$D$36/24/366*1000*$E$10*B5</f>
        <v>7.5397028688524589E-2</v>
      </c>
      <c r="L92" s="51">
        <f>$D$36/24/366*1000*$E$10*E5</f>
        <v>6.5918545081967206E-2</v>
      </c>
      <c r="M92" s="51">
        <f>$D$36/24/366*1000</f>
        <v>2.9713114754098362E-2</v>
      </c>
    </row>
    <row r="93" spans="1:13" x14ac:dyDescent="0.25">
      <c r="A93" s="57"/>
      <c r="B93" s="10" t="s">
        <v>3</v>
      </c>
      <c r="C93" s="2">
        <f>$B$31/24/366*1000*$E$10*B6</f>
        <v>8.3667178961748634E-2</v>
      </c>
      <c r="D93" s="52"/>
      <c r="E93" s="52"/>
      <c r="F93" s="9"/>
      <c r="G93" s="2">
        <f>$C$31/24/366*1000*$E$10*B6</f>
        <v>6.6780225409836066E-2</v>
      </c>
      <c r="H93" s="52"/>
      <c r="I93" s="52"/>
      <c r="K93" s="2">
        <f>$D$36/24/366*1000*$E$10*B6</f>
        <v>6.6780225409836066E-2</v>
      </c>
      <c r="L93" s="52"/>
      <c r="M93" s="52"/>
    </row>
    <row r="94" spans="1:13" x14ac:dyDescent="0.25">
      <c r="A94" s="57"/>
      <c r="B94" s="10" t="s">
        <v>5</v>
      </c>
      <c r="C94" s="2">
        <f>$B$31/24/366*1000*$E$10*B7</f>
        <v>7.0172472677595632E-2</v>
      </c>
      <c r="D94" s="53"/>
      <c r="E94" s="52"/>
      <c r="F94" s="9"/>
      <c r="G94" s="2">
        <f>$C$31/24/366*1000*$E$10*B7</f>
        <v>5.6009221311475413E-2</v>
      </c>
      <c r="H94" s="53"/>
      <c r="I94" s="52"/>
      <c r="K94" s="2">
        <f>$D$36/24/366*1000*$E$10*B7</f>
        <v>5.6009221311475413E-2</v>
      </c>
      <c r="L94" s="53"/>
      <c r="M94" s="52"/>
    </row>
    <row r="95" spans="1:13" x14ac:dyDescent="0.25">
      <c r="A95" s="57"/>
      <c r="B95" s="10" t="s">
        <v>7</v>
      </c>
      <c r="C95" s="2">
        <f>$B$31/24/366*1000*$E$10*B8</f>
        <v>5.127988387978142E-2</v>
      </c>
      <c r="D95" s="51">
        <f>$B$24/24/366*1000*$E$10*E6</f>
        <v>9.0014230418943519E-2</v>
      </c>
      <c r="E95" s="52"/>
      <c r="F95" s="9"/>
      <c r="G95" s="2">
        <f>$C$31/24/366*1000*$E$10*B8</f>
        <v>4.0929815573770491E-2</v>
      </c>
      <c r="H95" s="51">
        <f>$C$31/24/366*1000*$E$10*E6</f>
        <v>3.0158811475409834E-2</v>
      </c>
      <c r="I95" s="52"/>
      <c r="K95" s="2">
        <f>$D$36/24/366*1000*$E$10*B8</f>
        <v>4.0929815573770491E-2</v>
      </c>
      <c r="L95" s="51">
        <f>$D$36/24/366*1000*$E$10*E6</f>
        <v>3.0158811475409834E-2</v>
      </c>
      <c r="M95" s="52"/>
    </row>
    <row r="96" spans="1:13" x14ac:dyDescent="0.25">
      <c r="A96" s="57"/>
      <c r="B96" s="10" t="s">
        <v>9</v>
      </c>
      <c r="C96" s="2">
        <f>$B$31/24/366*1000*$E$10*B9</f>
        <v>3.5086236338797816E-2</v>
      </c>
      <c r="D96" s="52"/>
      <c r="E96" s="52"/>
      <c r="F96" s="9"/>
      <c r="G96" s="2">
        <f>$C$31/24/366*1000*$E$10*B9</f>
        <v>2.8004610655737706E-2</v>
      </c>
      <c r="H96" s="52"/>
      <c r="I96" s="52"/>
      <c r="K96" s="2">
        <f>$D$36/24/366*1000*$E$10*B9</f>
        <v>2.8004610655737706E-2</v>
      </c>
      <c r="L96" s="52"/>
      <c r="M96" s="52"/>
    </row>
    <row r="97" spans="1:13" x14ac:dyDescent="0.25">
      <c r="A97" s="57"/>
      <c r="B97" s="10" t="s">
        <v>10</v>
      </c>
      <c r="C97" s="2">
        <f>$B$31/24/366*1000*$E$10*B10</f>
        <v>2.6989412568306011E-2</v>
      </c>
      <c r="D97" s="53"/>
      <c r="E97" s="52"/>
      <c r="F97" s="9"/>
      <c r="G97" s="2">
        <f>$C$31/24/366*1000*$E$10*B10</f>
        <v>2.1542008196721311E-2</v>
      </c>
      <c r="H97" s="53"/>
      <c r="I97" s="52"/>
      <c r="K97" s="2">
        <f>$D$36/24/366*1000*$E$10*B10</f>
        <v>2.1542008196721311E-2</v>
      </c>
      <c r="L97" s="53"/>
      <c r="M97" s="52"/>
    </row>
    <row r="98" spans="1:13" x14ac:dyDescent="0.25">
      <c r="A98" s="57"/>
      <c r="B98" s="10" t="s">
        <v>12</v>
      </c>
      <c r="C98" s="2">
        <f>$B$31/24/366*1000*$E$10*B11</f>
        <v>2.6989412568306011E-2</v>
      </c>
      <c r="D98" s="51">
        <f>$B$24/24/366*1000*$E$10*E7</f>
        <v>7.0725466757741356E-2</v>
      </c>
      <c r="E98" s="52"/>
      <c r="F98" s="9"/>
      <c r="G98" s="2">
        <f>$C$31/24/366*1000*$E$10*B11</f>
        <v>2.1542008196721311E-2</v>
      </c>
      <c r="H98" s="51">
        <f>$C$31/24/366*1000*$E$10*E7</f>
        <v>2.3696209016393445E-2</v>
      </c>
      <c r="I98" s="52"/>
      <c r="K98" s="2">
        <f>$D$36/24/366*1000*$E$10*B11</f>
        <v>2.1542008196721311E-2</v>
      </c>
      <c r="L98" s="51">
        <f>$D$36/24/366*1000*$E$10*E7</f>
        <v>2.3696209016393445E-2</v>
      </c>
      <c r="M98" s="52"/>
    </row>
    <row r="99" spans="1:13" x14ac:dyDescent="0.25">
      <c r="A99" s="57"/>
      <c r="B99" s="10" t="s">
        <v>13</v>
      </c>
      <c r="C99" s="2">
        <f>$B$31/24/366*1000*$E$10*B12</f>
        <v>2.6989412568306011E-2</v>
      </c>
      <c r="D99" s="52"/>
      <c r="E99" s="52"/>
      <c r="F99" s="9"/>
      <c r="G99" s="2">
        <f>$C$31/24/366*1000*$E$10*B12</f>
        <v>2.1542008196721311E-2</v>
      </c>
      <c r="H99" s="52"/>
      <c r="I99" s="52"/>
      <c r="K99" s="2">
        <f>$D$36/24/366*1000*$E$10*B12</f>
        <v>2.1542008196721311E-2</v>
      </c>
      <c r="L99" s="52"/>
      <c r="M99" s="52"/>
    </row>
    <row r="100" spans="1:13" x14ac:dyDescent="0.25">
      <c r="A100" s="57"/>
      <c r="B100" s="10" t="s">
        <v>14</v>
      </c>
      <c r="C100" s="2">
        <f>$B$31/24/366*1000*$E$10*B13</f>
        <v>3.5086236338797816E-2</v>
      </c>
      <c r="D100" s="53"/>
      <c r="E100" s="52"/>
      <c r="F100" s="9"/>
      <c r="G100" s="2">
        <f>$C$31/24/366*1000*$E$10*B13</f>
        <v>2.8004610655737706E-2</v>
      </c>
      <c r="H100" s="53"/>
      <c r="I100" s="52"/>
      <c r="K100" s="2">
        <f>$D$36/24/366*1000*$E$10*B13</f>
        <v>2.8004610655737706E-2</v>
      </c>
      <c r="L100" s="53"/>
      <c r="M100" s="52"/>
    </row>
    <row r="101" spans="1:13" x14ac:dyDescent="0.25">
      <c r="A101" s="57"/>
      <c r="B101" s="10" t="s">
        <v>15</v>
      </c>
      <c r="C101" s="2">
        <f>$B$31/24/366*1000*$E$10*B14</f>
        <v>5.6677766393442623E-2</v>
      </c>
      <c r="D101" s="51">
        <f>$B$24/24/366*1000*$E$10*E8</f>
        <v>0.17359887295081969</v>
      </c>
      <c r="E101" s="52"/>
      <c r="F101" s="9"/>
      <c r="G101" s="2">
        <f>$C$31/24/366*1000*$E$10*B14</f>
        <v>4.5238217213114752E-2</v>
      </c>
      <c r="H101" s="51">
        <f>$C$31/24/366*1000*$E$10*E8</f>
        <v>5.8163422131147544E-2</v>
      </c>
      <c r="I101" s="52"/>
      <c r="K101" s="2">
        <f>$D$36/24/366*1000*$E$10*B14</f>
        <v>4.5238217213114752E-2</v>
      </c>
      <c r="L101" s="51">
        <f>$D$36/24/366*1000*$E$10*E8</f>
        <v>5.8163422131147544E-2</v>
      </c>
      <c r="M101" s="52"/>
    </row>
    <row r="102" spans="1:13" x14ac:dyDescent="0.25">
      <c r="A102" s="57"/>
      <c r="B102" s="10" t="s">
        <v>16</v>
      </c>
      <c r="C102" s="2">
        <f>$B$31/24/366*1000*$E$10*B15</f>
        <v>7.5570355191256822E-2</v>
      </c>
      <c r="D102" s="52"/>
      <c r="E102" s="52"/>
      <c r="F102" s="9"/>
      <c r="G102" s="2">
        <f>$C$31/24/366*1000*$E$10*B15</f>
        <v>6.0317622950819667E-2</v>
      </c>
      <c r="H102" s="52"/>
      <c r="I102" s="52"/>
      <c r="K102" s="2">
        <f>$D$36/24/366*1000*$E$10*B15</f>
        <v>6.0317622950819667E-2</v>
      </c>
      <c r="L102" s="52"/>
      <c r="M102" s="52"/>
    </row>
    <row r="103" spans="1:13" x14ac:dyDescent="0.25">
      <c r="A103" s="58"/>
      <c r="B103" s="10" t="s">
        <v>17</v>
      </c>
      <c r="C103" s="2">
        <f>$B$31/24/366*1000*$E$10*B16</f>
        <v>8.6366120218579243E-2</v>
      </c>
      <c r="D103" s="53"/>
      <c r="E103" s="53"/>
      <c r="F103" s="9"/>
      <c r="G103" s="2">
        <f>$C$31/24/366*1000*$E$10*B16</f>
        <v>6.8934426229508197E-2</v>
      </c>
      <c r="H103" s="53"/>
      <c r="I103" s="53"/>
      <c r="K103" s="2">
        <f>$D$36/24/366*1000*$E$10*B16</f>
        <v>6.8934426229508197E-2</v>
      </c>
      <c r="L103" s="53"/>
      <c r="M103" s="53"/>
    </row>
    <row r="104" spans="1:13" x14ac:dyDescent="0.25">
      <c r="A104" s="40"/>
      <c r="B104" s="41"/>
      <c r="C104" s="39"/>
      <c r="D104" s="38"/>
      <c r="E104" s="38"/>
      <c r="F104" s="9"/>
      <c r="G104" s="39"/>
      <c r="H104" s="38"/>
      <c r="I104" s="38"/>
    </row>
    <row r="105" spans="1:13" x14ac:dyDescent="0.25">
      <c r="A105" s="40"/>
      <c r="B105" s="41"/>
      <c r="C105" s="48" t="s">
        <v>42</v>
      </c>
      <c r="D105" s="49"/>
      <c r="E105" s="50"/>
      <c r="F105" s="12"/>
      <c r="G105" s="48" t="s">
        <v>43</v>
      </c>
      <c r="H105" s="49"/>
      <c r="I105" s="50"/>
    </row>
    <row r="106" spans="1:13" x14ac:dyDescent="0.25">
      <c r="A106" s="37" t="s">
        <v>44</v>
      </c>
      <c r="B106" s="4" t="s">
        <v>45</v>
      </c>
      <c r="C106" s="4" t="s">
        <v>46</v>
      </c>
      <c r="D106" s="37" t="s">
        <v>47</v>
      </c>
      <c r="E106" s="4" t="s">
        <v>48</v>
      </c>
      <c r="F106" s="12"/>
      <c r="G106" s="4" t="s">
        <v>46</v>
      </c>
      <c r="H106" s="37" t="s">
        <v>47</v>
      </c>
      <c r="I106" s="4" t="s">
        <v>48</v>
      </c>
    </row>
    <row r="107" spans="1:13" x14ac:dyDescent="0.25">
      <c r="A107" s="56" t="s">
        <v>66</v>
      </c>
      <c r="B107" s="10" t="s">
        <v>1</v>
      </c>
      <c r="C107" s="2">
        <f>$B$32/24/366*1000*$E$10*B5</f>
        <v>0.37091871584699448</v>
      </c>
      <c r="D107" s="51">
        <f>$B$32/24/366*1000*$E$10*E5</f>
        <v>0.32428893442622947</v>
      </c>
      <c r="E107" s="51">
        <f>$B$32/24/366*1000</f>
        <v>0.14617486338797814</v>
      </c>
      <c r="F107" s="9"/>
      <c r="G107" s="2">
        <f>$C$32/24/366*1000*$E$10*B5</f>
        <v>0.29667719717668484</v>
      </c>
      <c r="H107" s="51">
        <f>$C$32/24/366*1000*$E$10*E5</f>
        <v>0.2593806352459016</v>
      </c>
      <c r="I107" s="51">
        <f>$C$32/24/366*1000</f>
        <v>0.11691712204007285</v>
      </c>
    </row>
    <row r="108" spans="1:13" x14ac:dyDescent="0.25">
      <c r="A108" s="57"/>
      <c r="B108" s="10" t="s">
        <v>3</v>
      </c>
      <c r="C108" s="2">
        <f>$B$32/24/366*1000*$E$10*B6</f>
        <v>0.32852800546448085</v>
      </c>
      <c r="D108" s="52"/>
      <c r="E108" s="52"/>
      <c r="F108" s="9"/>
      <c r="G108" s="2">
        <f>$C$32/24/366*1000*$E$10*B6</f>
        <v>0.26277123178506373</v>
      </c>
      <c r="H108" s="52"/>
      <c r="I108" s="52"/>
    </row>
    <row r="109" spans="1:13" x14ac:dyDescent="0.25">
      <c r="A109" s="57"/>
      <c r="B109" s="10" t="s">
        <v>5</v>
      </c>
      <c r="C109" s="2">
        <f>$B$32/24/366*1000*$E$10*B7</f>
        <v>0.27553961748633876</v>
      </c>
      <c r="D109" s="53"/>
      <c r="E109" s="52"/>
      <c r="F109" s="9"/>
      <c r="G109" s="2">
        <f>$C$32/24/366*1000*$E$10*B7</f>
        <v>0.22038877504553731</v>
      </c>
      <c r="H109" s="53"/>
      <c r="I109" s="52"/>
    </row>
    <row r="110" spans="1:13" x14ac:dyDescent="0.25">
      <c r="A110" s="57"/>
      <c r="B110" s="10" t="s">
        <v>7</v>
      </c>
      <c r="C110" s="2">
        <f>$B$32/24/366*1000*$E$10*B8</f>
        <v>0.20135587431693985</v>
      </c>
      <c r="D110" s="51">
        <f>$B$32/24/366*1000*$E$10*E6</f>
        <v>0.14836748633879779</v>
      </c>
      <c r="E110" s="52"/>
      <c r="F110" s="9"/>
      <c r="G110" s="2">
        <f>$C$32/24/366*1000*$E$10*B8</f>
        <v>0.16105333561020033</v>
      </c>
      <c r="H110" s="51">
        <f>$C$32/24/366*1000*$E$10*E6</f>
        <v>0.11867087887067393</v>
      </c>
      <c r="I110" s="52"/>
    </row>
    <row r="111" spans="1:13" x14ac:dyDescent="0.25">
      <c r="A111" s="57"/>
      <c r="B111" s="10" t="s">
        <v>9</v>
      </c>
      <c r="C111" s="2">
        <f>$B$32/24/366*1000*$E$10*B9</f>
        <v>0.13776980874316938</v>
      </c>
      <c r="D111" s="52"/>
      <c r="E111" s="52"/>
      <c r="F111" s="9"/>
      <c r="G111" s="2">
        <f>$C$32/24/366*1000*$E$10*B9</f>
        <v>0.11019438752276865</v>
      </c>
      <c r="H111" s="52"/>
      <c r="I111" s="52"/>
    </row>
    <row r="112" spans="1:13" x14ac:dyDescent="0.25">
      <c r="A112" s="57"/>
      <c r="B112" s="10" t="s">
        <v>10</v>
      </c>
      <c r="C112" s="2">
        <f>$B$32/24/366*1000*$E$10*B10</f>
        <v>0.10597677595628414</v>
      </c>
      <c r="D112" s="53"/>
      <c r="E112" s="52"/>
      <c r="F112" s="9"/>
      <c r="G112" s="2">
        <f>$C$32/24/366*1000*$E$10*B10</f>
        <v>8.4764913479052809E-2</v>
      </c>
      <c r="H112" s="53"/>
      <c r="I112" s="52"/>
    </row>
    <row r="113" spans="1:9" x14ac:dyDescent="0.25">
      <c r="A113" s="57"/>
      <c r="B113" s="10" t="s">
        <v>12</v>
      </c>
      <c r="C113" s="2">
        <f>$B$32/24/366*1000*$E$10*B11</f>
        <v>0.10597677595628414</v>
      </c>
      <c r="D113" s="51">
        <f>$B$32/24/366*1000*$E$10*E7</f>
        <v>0.11657445355191257</v>
      </c>
      <c r="E113" s="52"/>
      <c r="F113" s="9"/>
      <c r="G113" s="2">
        <f>$C$32/24/366*1000*$E$10*B11</f>
        <v>8.4764913479052809E-2</v>
      </c>
      <c r="H113" s="51">
        <f>$C$32/24/366*1000*$E$10*E7</f>
        <v>9.3241404826958099E-2</v>
      </c>
      <c r="I113" s="52"/>
    </row>
    <row r="114" spans="1:9" x14ac:dyDescent="0.25">
      <c r="A114" s="57"/>
      <c r="B114" s="10" t="s">
        <v>13</v>
      </c>
      <c r="C114" s="2">
        <f>$B$32/24/366*1000*$E$10*B12</f>
        <v>0.10597677595628414</v>
      </c>
      <c r="D114" s="52"/>
      <c r="E114" s="52"/>
      <c r="F114" s="9"/>
      <c r="G114" s="2">
        <f>$C$32/24/366*1000*$E$10*B12</f>
        <v>8.4764913479052809E-2</v>
      </c>
      <c r="H114" s="52"/>
      <c r="I114" s="52"/>
    </row>
    <row r="115" spans="1:9" x14ac:dyDescent="0.25">
      <c r="A115" s="57"/>
      <c r="B115" s="10" t="s">
        <v>14</v>
      </c>
      <c r="C115" s="2">
        <f>$B$32/24/366*1000*$E$10*B13</f>
        <v>0.13776980874316938</v>
      </c>
      <c r="D115" s="53"/>
      <c r="E115" s="52"/>
      <c r="F115" s="9"/>
      <c r="G115" s="2">
        <f>$C$32/24/366*1000*$E$10*B13</f>
        <v>0.11019438752276865</v>
      </c>
      <c r="H115" s="53"/>
      <c r="I115" s="52"/>
    </row>
    <row r="116" spans="1:9" x14ac:dyDescent="0.25">
      <c r="A116" s="57"/>
      <c r="B116" s="10" t="s">
        <v>15</v>
      </c>
      <c r="C116" s="2">
        <f>$B$32/24/366*1000*$E$10*B14</f>
        <v>0.22255122950819672</v>
      </c>
      <c r="D116" s="51">
        <f>$B$32/24/366*1000*$E$10*E8</f>
        <v>0.28613729508196722</v>
      </c>
      <c r="E116" s="52"/>
      <c r="F116" s="9"/>
      <c r="G116" s="2">
        <f>$C$32/24/366*1000*$E$10*B14</f>
        <v>0.17800631830601091</v>
      </c>
      <c r="H116" s="51">
        <f>$C$32/24/366*1000*$E$10*E8</f>
        <v>0.2288652663934426</v>
      </c>
      <c r="I116" s="52"/>
    </row>
    <row r="117" spans="1:9" x14ac:dyDescent="0.25">
      <c r="A117" s="57"/>
      <c r="B117" s="10" t="s">
        <v>16</v>
      </c>
      <c r="C117" s="2">
        <f>$B$32/24/366*1000*$E$10*B15</f>
        <v>0.29673497267759558</v>
      </c>
      <c r="D117" s="52"/>
      <c r="E117" s="52"/>
      <c r="F117" s="9"/>
      <c r="G117" s="2">
        <f>$C$32/24/366*1000*$E$10*B15</f>
        <v>0.23734175774134786</v>
      </c>
      <c r="H117" s="52"/>
      <c r="I117" s="52"/>
    </row>
    <row r="118" spans="1:9" x14ac:dyDescent="0.25">
      <c r="A118" s="58"/>
      <c r="B118" s="10" t="s">
        <v>17</v>
      </c>
      <c r="C118" s="2">
        <f>$B$32/24/366*1000*$E$10*B16</f>
        <v>0.33912568306010926</v>
      </c>
      <c r="D118" s="53"/>
      <c r="E118" s="53"/>
      <c r="F118" s="9"/>
      <c r="G118" s="2">
        <f>$C$32/24/366*1000*$E$10*B16</f>
        <v>0.27124772313296902</v>
      </c>
      <c r="H118" s="53"/>
      <c r="I118" s="53"/>
    </row>
    <row r="119" spans="1:9" x14ac:dyDescent="0.25">
      <c r="A119" s="40"/>
      <c r="B119" s="41"/>
      <c r="C119" s="39"/>
      <c r="D119" s="38"/>
      <c r="E119" s="38"/>
      <c r="F119" s="9"/>
      <c r="G119" s="39"/>
      <c r="H119" s="38"/>
      <c r="I119" s="38"/>
    </row>
    <row r="120" spans="1:9" x14ac:dyDescent="0.25">
      <c r="A120" s="40"/>
      <c r="B120" s="41"/>
      <c r="C120" s="48" t="s">
        <v>42</v>
      </c>
      <c r="D120" s="49"/>
      <c r="E120" s="50"/>
      <c r="F120" s="12"/>
      <c r="G120" s="48" t="s">
        <v>43</v>
      </c>
      <c r="H120" s="49"/>
      <c r="I120" s="50"/>
    </row>
    <row r="121" spans="1:9" x14ac:dyDescent="0.25">
      <c r="A121" s="37" t="s">
        <v>44</v>
      </c>
      <c r="B121" s="4" t="s">
        <v>45</v>
      </c>
      <c r="C121" s="4" t="s">
        <v>46</v>
      </c>
      <c r="D121" s="37" t="s">
        <v>47</v>
      </c>
      <c r="E121" s="4" t="s">
        <v>48</v>
      </c>
      <c r="F121" s="12"/>
      <c r="G121" s="4" t="s">
        <v>46</v>
      </c>
      <c r="H121" s="37" t="s">
        <v>47</v>
      </c>
      <c r="I121" s="4" t="s">
        <v>48</v>
      </c>
    </row>
    <row r="122" spans="1:9" x14ac:dyDescent="0.25">
      <c r="A122" s="56" t="s">
        <v>67</v>
      </c>
      <c r="B122" s="10" t="s">
        <v>1</v>
      </c>
      <c r="C122" s="2">
        <f>$B$33/24/366*1000*$E$10*B5</f>
        <v>0.59277663934426228</v>
      </c>
      <c r="D122" s="51">
        <f>$B$33/24/366*1000*$E$10*E5</f>
        <v>0.51825614754098359</v>
      </c>
      <c r="E122" s="51">
        <f>$B$33/24/366*1000</f>
        <v>0.23360655737704919</v>
      </c>
      <c r="F122" s="9"/>
      <c r="G122" s="2">
        <f>$C$33/24/366*1000*$E$10*B5</f>
        <v>0.47433686247723134</v>
      </c>
      <c r="H122" s="51">
        <f>$C$33/24/366*1000*$E$10*E5</f>
        <v>0.41470594262295085</v>
      </c>
      <c r="I122" s="51">
        <f>$C$33/24/366*1000</f>
        <v>0.18693078324225865</v>
      </c>
    </row>
    <row r="123" spans="1:9" x14ac:dyDescent="0.25">
      <c r="A123" s="57"/>
      <c r="B123" s="10" t="s">
        <v>3</v>
      </c>
      <c r="C123" s="2">
        <f>$B$33/24/366*1000*$E$10*B6</f>
        <v>0.52503073770491804</v>
      </c>
      <c r="D123" s="52"/>
      <c r="E123" s="52"/>
      <c r="F123" s="9"/>
      <c r="G123" s="2">
        <f>$C$33/24/366*1000*$E$10*B6</f>
        <v>0.42012693533697631</v>
      </c>
      <c r="H123" s="52"/>
      <c r="I123" s="52"/>
    </row>
    <row r="124" spans="1:9" x14ac:dyDescent="0.25">
      <c r="A124" s="57"/>
      <c r="B124" s="10" t="s">
        <v>5</v>
      </c>
      <c r="C124" s="2">
        <f>$B$33/24/366*1000*$E$10*B7</f>
        <v>0.44034836065573774</v>
      </c>
      <c r="D124" s="53"/>
      <c r="E124" s="52"/>
      <c r="F124" s="9"/>
      <c r="G124" s="2">
        <f>$C$33/24/366*1000*$E$10*B7</f>
        <v>0.35236452641165755</v>
      </c>
      <c r="H124" s="53"/>
      <c r="I124" s="52"/>
    </row>
    <row r="125" spans="1:9" x14ac:dyDescent="0.25">
      <c r="A125" s="57"/>
      <c r="B125" s="10" t="s">
        <v>7</v>
      </c>
      <c r="C125" s="2">
        <f>$B$33/24/366*1000*$E$10*B8</f>
        <v>0.32179303278688526</v>
      </c>
      <c r="D125" s="51">
        <f>$B$33/24/366*1000*$E$10*E6</f>
        <v>0.2371106557377049</v>
      </c>
      <c r="E125" s="52"/>
      <c r="F125" s="9"/>
      <c r="G125" s="2">
        <f>$C$33/24/366*1000*$E$10*B8</f>
        <v>0.25749715391621131</v>
      </c>
      <c r="H125" s="51">
        <f>$C$33/24/366*1000*$E$10*E6</f>
        <v>0.18973474499089252</v>
      </c>
      <c r="I125" s="52"/>
    </row>
    <row r="126" spans="1:9" x14ac:dyDescent="0.25">
      <c r="A126" s="57"/>
      <c r="B126" s="10" t="s">
        <v>9</v>
      </c>
      <c r="C126" s="2">
        <f>$B$33/24/366*1000*$E$10*B9</f>
        <v>0.22017418032786887</v>
      </c>
      <c r="D126" s="52"/>
      <c r="E126" s="52"/>
      <c r="F126" s="9"/>
      <c r="G126" s="2">
        <f>$C$33/24/366*1000*$E$10*B9</f>
        <v>0.17618226320582878</v>
      </c>
      <c r="H126" s="52"/>
      <c r="I126" s="52"/>
    </row>
    <row r="127" spans="1:9" x14ac:dyDescent="0.25">
      <c r="A127" s="57"/>
      <c r="B127" s="10" t="s">
        <v>10</v>
      </c>
      <c r="C127" s="2">
        <f>$B$33/24/366*1000*$E$10*B10</f>
        <v>0.16936475409836066</v>
      </c>
      <c r="D127" s="53"/>
      <c r="E127" s="52"/>
      <c r="F127" s="9"/>
      <c r="G127" s="2">
        <f>$C$33/24/366*1000*$E$10*B10</f>
        <v>0.13552481785063752</v>
      </c>
      <c r="H127" s="53"/>
      <c r="I127" s="52"/>
    </row>
    <row r="128" spans="1:9" x14ac:dyDescent="0.25">
      <c r="A128" s="57"/>
      <c r="B128" s="10" t="s">
        <v>12</v>
      </c>
      <c r="C128" s="2">
        <f>$B$33/24/366*1000*$E$10*B11</f>
        <v>0.16936475409836066</v>
      </c>
      <c r="D128" s="51">
        <f>$B$33/24/366*1000*$E$10*E7</f>
        <v>0.18630122950819675</v>
      </c>
      <c r="E128" s="52"/>
      <c r="F128" s="9"/>
      <c r="G128" s="2">
        <f>$C$33/24/366*1000*$E$10*B11</f>
        <v>0.13552481785063752</v>
      </c>
      <c r="H128" s="51">
        <f>$C$33/24/366*1000*$E$10*E7</f>
        <v>0.14907729963570129</v>
      </c>
      <c r="I128" s="52"/>
    </row>
    <row r="129" spans="1:9" x14ac:dyDescent="0.25">
      <c r="A129" s="57"/>
      <c r="B129" s="10" t="s">
        <v>13</v>
      </c>
      <c r="C129" s="2">
        <f>$B$33/24/366*1000*$E$10*B12</f>
        <v>0.16936475409836066</v>
      </c>
      <c r="D129" s="52"/>
      <c r="E129" s="52"/>
      <c r="F129" s="9"/>
      <c r="G129" s="2">
        <f>$C$33/24/366*1000*$E$10*B12</f>
        <v>0.13552481785063752</v>
      </c>
      <c r="H129" s="52"/>
      <c r="I129" s="52"/>
    </row>
    <row r="130" spans="1:9" x14ac:dyDescent="0.25">
      <c r="A130" s="57"/>
      <c r="B130" s="10" t="s">
        <v>14</v>
      </c>
      <c r="C130" s="2">
        <f>$B$33/24/366*1000*$E$10*B13</f>
        <v>0.22017418032786887</v>
      </c>
      <c r="D130" s="53"/>
      <c r="E130" s="52"/>
      <c r="F130" s="9"/>
      <c r="G130" s="2">
        <f>$C$33/24/366*1000*$E$10*B13</f>
        <v>0.17618226320582878</v>
      </c>
      <c r="H130" s="53"/>
      <c r="I130" s="52"/>
    </row>
    <row r="131" spans="1:9" x14ac:dyDescent="0.25">
      <c r="A131" s="57"/>
      <c r="B131" s="10" t="s">
        <v>15</v>
      </c>
      <c r="C131" s="2">
        <f>$B$33/24/366*1000*$E$10*B14</f>
        <v>0.35566598360655738</v>
      </c>
      <c r="D131" s="51">
        <f>$B$33/24/366*1000*$E$10*E8</f>
        <v>0.4572848360655738</v>
      </c>
      <c r="E131" s="52"/>
      <c r="F131" s="9"/>
      <c r="G131" s="2">
        <f>$C$33/24/366*1000*$E$10*B14</f>
        <v>0.28460211748633879</v>
      </c>
      <c r="H131" s="51">
        <f>$C$33/24/366*1000*$E$10*E8</f>
        <v>0.36591700819672135</v>
      </c>
      <c r="I131" s="52"/>
    </row>
    <row r="132" spans="1:9" x14ac:dyDescent="0.25">
      <c r="A132" s="57"/>
      <c r="B132" s="10" t="s">
        <v>16</v>
      </c>
      <c r="C132" s="2">
        <f>$B$33/24/366*1000*$E$10*B15</f>
        <v>0.4742213114754098</v>
      </c>
      <c r="D132" s="52"/>
      <c r="E132" s="52"/>
      <c r="F132" s="9"/>
      <c r="G132" s="2">
        <f>$C$33/24/366*1000*$E$10*B15</f>
        <v>0.37946948998178504</v>
      </c>
      <c r="H132" s="52"/>
      <c r="I132" s="52"/>
    </row>
    <row r="133" spans="1:9" x14ac:dyDescent="0.25">
      <c r="A133" s="58"/>
      <c r="B133" s="10" t="s">
        <v>17</v>
      </c>
      <c r="C133" s="2">
        <f>$B$33/24/366*1000*$E$10*B16</f>
        <v>0.54196721311475415</v>
      </c>
      <c r="D133" s="53"/>
      <c r="E133" s="53"/>
      <c r="F133" s="9"/>
      <c r="G133" s="2">
        <f>$C$33/24/366*1000*$E$10*B16</f>
        <v>0.43367941712204011</v>
      </c>
      <c r="H133" s="53"/>
      <c r="I133" s="53"/>
    </row>
    <row r="134" spans="1:9" x14ac:dyDescent="0.25">
      <c r="A134" s="40"/>
      <c r="B134" s="41"/>
      <c r="C134" s="39"/>
      <c r="D134" s="38"/>
      <c r="E134" s="38"/>
      <c r="F134" s="9"/>
      <c r="G134" s="39"/>
      <c r="H134" s="38"/>
      <c r="I134" s="38"/>
    </row>
    <row r="135" spans="1:9" x14ac:dyDescent="0.25">
      <c r="A135" s="40"/>
      <c r="B135" s="41"/>
      <c r="C135" s="48" t="s">
        <v>42</v>
      </c>
      <c r="D135" s="49"/>
      <c r="E135" s="50"/>
      <c r="F135" s="12"/>
      <c r="G135" s="48" t="s">
        <v>43</v>
      </c>
      <c r="H135" s="49"/>
      <c r="I135" s="50"/>
    </row>
    <row r="136" spans="1:9" x14ac:dyDescent="0.25">
      <c r="A136" s="37" t="s">
        <v>44</v>
      </c>
      <c r="B136" s="4" t="s">
        <v>45</v>
      </c>
      <c r="C136" s="4" t="s">
        <v>46</v>
      </c>
      <c r="D136" s="37" t="s">
        <v>47</v>
      </c>
      <c r="E136" s="4" t="s">
        <v>48</v>
      </c>
      <c r="F136" s="12"/>
      <c r="G136" s="4" t="s">
        <v>46</v>
      </c>
      <c r="H136" s="37" t="s">
        <v>47</v>
      </c>
      <c r="I136" s="4" t="s">
        <v>48</v>
      </c>
    </row>
    <row r="137" spans="1:9" x14ac:dyDescent="0.25">
      <c r="A137" s="56" t="s">
        <v>68</v>
      </c>
      <c r="B137" s="10" t="s">
        <v>1</v>
      </c>
      <c r="C137" s="2">
        <f>$B$34/24/366*1000*$E$10*B5</f>
        <v>0.36514116575591987</v>
      </c>
      <c r="D137" s="51">
        <f>$B$34/24/366*1000*$E$10*E5</f>
        <v>0.31923770491803277</v>
      </c>
      <c r="E137" s="51">
        <f>$B$34/24/366*1000</f>
        <v>0.14389799635701275</v>
      </c>
      <c r="F137" s="9"/>
      <c r="G137" s="2">
        <f>$C$34/24/366*1000*$E$10*B5</f>
        <v>0.29205515710382507</v>
      </c>
      <c r="H137" s="51">
        <f>$C$34/24/366*1000*$E$10*E5</f>
        <v>0.25533965163934425</v>
      </c>
      <c r="I137" s="51">
        <f>$C$34/24/366*1000</f>
        <v>0.11509562841530054</v>
      </c>
    </row>
    <row r="138" spans="1:9" x14ac:dyDescent="0.25">
      <c r="A138" s="57"/>
      <c r="B138" s="10" t="s">
        <v>3</v>
      </c>
      <c r="C138" s="2">
        <f>$B$34/24/366*1000*$E$10*B6</f>
        <v>0.32341074681238619</v>
      </c>
      <c r="D138" s="52"/>
      <c r="E138" s="52"/>
      <c r="F138" s="9"/>
      <c r="G138" s="2">
        <f>$C$34/24/366*1000*$E$10*B6</f>
        <v>0.25867742486338796</v>
      </c>
      <c r="H138" s="52"/>
      <c r="I138" s="52"/>
    </row>
    <row r="139" spans="1:9" x14ac:dyDescent="0.25">
      <c r="A139" s="57"/>
      <c r="B139" s="10" t="s">
        <v>5</v>
      </c>
      <c r="C139" s="2">
        <f>$B$34/24/366*1000*$E$10*B7</f>
        <v>0.27124772313296902</v>
      </c>
      <c r="D139" s="53"/>
      <c r="E139" s="52"/>
      <c r="F139" s="9"/>
      <c r="G139" s="2">
        <f>$C$34/24/366*1000*$E$10*B7</f>
        <v>0.21695525956284151</v>
      </c>
      <c r="H139" s="53"/>
      <c r="I139" s="52"/>
    </row>
    <row r="140" spans="1:9" x14ac:dyDescent="0.25">
      <c r="A140" s="57"/>
      <c r="B140" s="10" t="s">
        <v>7</v>
      </c>
      <c r="C140" s="2">
        <f>$B$34/24/366*1000*$E$10*B8</f>
        <v>0.19821948998178507</v>
      </c>
      <c r="D140" s="51">
        <f>$B$34/24/366*1000*$E$10*E6</f>
        <v>0.14605646630236793</v>
      </c>
      <c r="E140" s="52"/>
      <c r="F140" s="9"/>
      <c r="G140" s="2">
        <f>$C$34/24/366*1000*$E$10*B8</f>
        <v>0.15854422814207647</v>
      </c>
      <c r="H140" s="51">
        <f>$C$34/24/366*1000*$E$10*E6</f>
        <v>0.11682206284153003</v>
      </c>
      <c r="I140" s="52"/>
    </row>
    <row r="141" spans="1:9" x14ac:dyDescent="0.25">
      <c r="A141" s="57"/>
      <c r="B141" s="10" t="s">
        <v>9</v>
      </c>
      <c r="C141" s="2">
        <f>$B$34/24/366*1000*$E$10*B9</f>
        <v>0.13562386156648451</v>
      </c>
      <c r="D141" s="52"/>
      <c r="E141" s="52"/>
      <c r="F141" s="9"/>
      <c r="G141" s="2">
        <f>$C$34/24/366*1000*$E$10*B9</f>
        <v>0.10847762978142075</v>
      </c>
      <c r="H141" s="52"/>
      <c r="I141" s="52"/>
    </row>
    <row r="142" spans="1:9" x14ac:dyDescent="0.25">
      <c r="A142" s="57"/>
      <c r="B142" s="10" t="s">
        <v>10</v>
      </c>
      <c r="C142" s="2">
        <f>$B$34/24/366*1000*$E$10*B10</f>
        <v>0.10432604735883425</v>
      </c>
      <c r="D142" s="53"/>
      <c r="E142" s="52"/>
      <c r="F142" s="9"/>
      <c r="G142" s="2">
        <f>$C$34/24/366*1000*$E$10*B10</f>
        <v>8.3444330601092881E-2</v>
      </c>
      <c r="H142" s="53"/>
      <c r="I142" s="52"/>
    </row>
    <row r="143" spans="1:9" x14ac:dyDescent="0.25">
      <c r="A143" s="57"/>
      <c r="B143" s="10" t="s">
        <v>12</v>
      </c>
      <c r="C143" s="2">
        <f>$B$34/24/366*1000*$E$10*B11</f>
        <v>0.10432604735883425</v>
      </c>
      <c r="D143" s="51">
        <f>$B$34/24/366*1000*$E$10*E7</f>
        <v>0.11475865209471768</v>
      </c>
      <c r="E143" s="52"/>
      <c r="F143" s="9"/>
      <c r="G143" s="2">
        <f>$C$34/24/366*1000*$E$10*B11</f>
        <v>8.3444330601092881E-2</v>
      </c>
      <c r="H143" s="51">
        <f>$C$34/24/366*1000*$E$10*E7</f>
        <v>9.1788763661202172E-2</v>
      </c>
      <c r="I143" s="52"/>
    </row>
    <row r="144" spans="1:9" x14ac:dyDescent="0.25">
      <c r="A144" s="57"/>
      <c r="B144" s="10" t="s">
        <v>13</v>
      </c>
      <c r="C144" s="2">
        <f>$B$34/24/366*1000*$E$10*B12</f>
        <v>0.10432604735883425</v>
      </c>
      <c r="D144" s="52"/>
      <c r="E144" s="52"/>
      <c r="F144" s="9"/>
      <c r="G144" s="2">
        <f>$C$34/24/366*1000*$E$10*B12</f>
        <v>8.3444330601092881E-2</v>
      </c>
      <c r="H144" s="52"/>
      <c r="I144" s="52"/>
    </row>
    <row r="145" spans="1:13" x14ac:dyDescent="0.25">
      <c r="A145" s="57"/>
      <c r="B145" s="10" t="s">
        <v>14</v>
      </c>
      <c r="C145" s="2">
        <f>$B$34/24/366*1000*$E$10*B13</f>
        <v>0.13562386156648451</v>
      </c>
      <c r="D145" s="53"/>
      <c r="E145" s="52"/>
      <c r="F145" s="9"/>
      <c r="G145" s="2">
        <f>$C$34/24/366*1000*$E$10*B13</f>
        <v>0.10847762978142075</v>
      </c>
      <c r="H145" s="53"/>
      <c r="I145" s="52"/>
    </row>
    <row r="146" spans="1:13" x14ac:dyDescent="0.25">
      <c r="A146" s="57"/>
      <c r="B146" s="10" t="s">
        <v>15</v>
      </c>
      <c r="C146" s="2">
        <f>$B$34/24/366*1000*$E$10*B14</f>
        <v>0.21908469945355191</v>
      </c>
      <c r="D146" s="51">
        <f>$B$34/24/366*1000*$E$10*E8</f>
        <v>0.2816803278688525</v>
      </c>
      <c r="E146" s="52"/>
      <c r="F146" s="9"/>
      <c r="G146" s="2">
        <f>$C$34/24/366*1000*$E$10*B14</f>
        <v>0.17523309426229505</v>
      </c>
      <c r="H146" s="51">
        <f>$C$34/24/366*1000*$E$10*E8</f>
        <v>0.2252996926229508</v>
      </c>
      <c r="I146" s="52"/>
    </row>
    <row r="147" spans="1:13" x14ac:dyDescent="0.25">
      <c r="A147" s="57"/>
      <c r="B147" s="10" t="s">
        <v>16</v>
      </c>
      <c r="C147" s="2">
        <f>$B$34/24/366*1000*$E$10*B15</f>
        <v>0.29211293260473586</v>
      </c>
      <c r="D147" s="52"/>
      <c r="E147" s="52"/>
      <c r="F147" s="9"/>
      <c r="G147" s="2">
        <f>$C$34/24/366*1000*$E$10*B15</f>
        <v>0.23364412568306006</v>
      </c>
      <c r="H147" s="52"/>
      <c r="I147" s="52"/>
    </row>
    <row r="148" spans="1:13" x14ac:dyDescent="0.25">
      <c r="A148" s="58"/>
      <c r="B148" s="10" t="s">
        <v>17</v>
      </c>
      <c r="C148" s="2">
        <f>$B$34/24/366*1000*$E$10*B16</f>
        <v>0.33384335154826961</v>
      </c>
      <c r="D148" s="53"/>
      <c r="E148" s="53"/>
      <c r="F148" s="9"/>
      <c r="G148" s="2">
        <f>$C$34/24/366*1000*$E$10*B16</f>
        <v>0.26702185792349725</v>
      </c>
      <c r="H148" s="53"/>
      <c r="I148" s="53"/>
    </row>
    <row r="149" spans="1:13" x14ac:dyDescent="0.25">
      <c r="A149" s="40"/>
      <c r="B149" s="41"/>
      <c r="C149" s="39"/>
      <c r="D149" s="38"/>
      <c r="E149" s="38"/>
      <c r="F149" s="9"/>
      <c r="G149" s="39"/>
      <c r="H149" s="38"/>
      <c r="I149" s="38"/>
    </row>
    <row r="150" spans="1:13" x14ac:dyDescent="0.25">
      <c r="A150" s="40"/>
      <c r="B150" s="41"/>
      <c r="C150" s="48" t="s">
        <v>42</v>
      </c>
      <c r="D150" s="49"/>
      <c r="E150" s="50"/>
      <c r="F150" s="12"/>
      <c r="G150" s="48" t="s">
        <v>43</v>
      </c>
      <c r="H150" s="49"/>
      <c r="I150" s="50"/>
      <c r="K150" s="48" t="s">
        <v>49</v>
      </c>
      <c r="L150" s="49"/>
      <c r="M150" s="50"/>
    </row>
    <row r="151" spans="1:13" x14ac:dyDescent="0.25">
      <c r="A151" s="37" t="s">
        <v>44</v>
      </c>
      <c r="B151" s="4" t="s">
        <v>45</v>
      </c>
      <c r="C151" s="4" t="s">
        <v>46</v>
      </c>
      <c r="D151" s="37" t="s">
        <v>47</v>
      </c>
      <c r="E151" s="4" t="s">
        <v>48</v>
      </c>
      <c r="F151" s="12"/>
      <c r="G151" s="4" t="s">
        <v>46</v>
      </c>
      <c r="H151" s="37" t="s">
        <v>47</v>
      </c>
      <c r="I151" s="4" t="s">
        <v>48</v>
      </c>
      <c r="K151" s="4" t="s">
        <v>46</v>
      </c>
      <c r="L151" s="45" t="s">
        <v>47</v>
      </c>
      <c r="M151" s="4" t="s">
        <v>48</v>
      </c>
    </row>
    <row r="152" spans="1:13" x14ac:dyDescent="0.25">
      <c r="A152" s="56" t="s">
        <v>81</v>
      </c>
      <c r="B152" s="10" t="s">
        <v>1</v>
      </c>
      <c r="C152" s="2">
        <f>$B$30/24/366*1000*$E$10*B5</f>
        <v>1.7384648224043715</v>
      </c>
      <c r="D152" s="51">
        <f>$B$30/24/366*1000*$E$10*E5</f>
        <v>1.5199149590163934</v>
      </c>
      <c r="E152" s="51">
        <f>$B$30/24/366*1000</f>
        <v>0.68510928961748629</v>
      </c>
      <c r="F152" s="9"/>
      <c r="G152" s="2">
        <f>$C$30/24/366*1000*$E$10*B5</f>
        <v>1.3906563069216757</v>
      </c>
      <c r="H152" s="51">
        <f>$C$30/24/366*1000*$E$10*E5</f>
        <v>1.215830942622951</v>
      </c>
      <c r="I152" s="51">
        <f>$C$30/24/366*1000</f>
        <v>0.54804189435336981</v>
      </c>
      <c r="K152" s="2">
        <f>$D$38/24/366*1000*$E$10*B5</f>
        <v>0.19990323315118394</v>
      </c>
      <c r="L152" s="51">
        <f>$D$38/24/366*1000*$E$10*E5</f>
        <v>0.17477254098360653</v>
      </c>
      <c r="M152" s="51">
        <f>$D$38/24/366*1000</f>
        <v>7.8779599271402545E-2</v>
      </c>
    </row>
    <row r="153" spans="1:13" x14ac:dyDescent="0.25">
      <c r="A153" s="57"/>
      <c r="B153" s="10" t="s">
        <v>3</v>
      </c>
      <c r="C153" s="2">
        <f>$B$30/24/366*1000*$E$10*B6</f>
        <v>1.5397831284153005</v>
      </c>
      <c r="D153" s="52"/>
      <c r="E153" s="52"/>
      <c r="F153" s="9"/>
      <c r="G153" s="2">
        <f>$C$30/24/366*1000*$E$10*B6</f>
        <v>1.2317241575591986</v>
      </c>
      <c r="H153" s="52"/>
      <c r="I153" s="52"/>
      <c r="K153" s="2">
        <f>$D$38/24/366*1000*$E$10*B6</f>
        <v>0.17705714936247721</v>
      </c>
      <c r="L153" s="52"/>
      <c r="M153" s="52"/>
    </row>
    <row r="154" spans="1:13" x14ac:dyDescent="0.25">
      <c r="A154" s="57"/>
      <c r="B154" s="10" t="s">
        <v>5</v>
      </c>
      <c r="C154" s="2">
        <f>$B$30/24/366*1000*$E$10*B7</f>
        <v>1.2914310109289617</v>
      </c>
      <c r="D154" s="53"/>
      <c r="E154" s="52"/>
      <c r="F154" s="9"/>
      <c r="G154" s="2">
        <f>$C$30/24/366*1000*$E$10*B7</f>
        <v>1.033058970856102</v>
      </c>
      <c r="H154" s="53"/>
      <c r="I154" s="52"/>
      <c r="K154" s="2">
        <f>$D$38/24/366*1000*$E$10*B7</f>
        <v>0.14849954462659379</v>
      </c>
      <c r="L154" s="53"/>
      <c r="M154" s="52"/>
    </row>
    <row r="155" spans="1:13" x14ac:dyDescent="0.25">
      <c r="A155" s="57"/>
      <c r="B155" s="10" t="s">
        <v>7</v>
      </c>
      <c r="C155" s="2">
        <f>$B$30/24/366*1000*$E$10*B8</f>
        <v>0.94373804644808734</v>
      </c>
      <c r="D155" s="51">
        <f>$B$30/24/366*1000*$E$10*E6</f>
        <v>0.69538592896174856</v>
      </c>
      <c r="E155" s="52"/>
      <c r="F155" s="9"/>
      <c r="G155" s="2">
        <f>$C$30/24/366*1000*$E$10*B8</f>
        <v>0.75492770947176679</v>
      </c>
      <c r="H155" s="51">
        <f>$C$30/24/366*1000*$E$10*E6</f>
        <v>0.55626252276867028</v>
      </c>
      <c r="I155" s="52"/>
      <c r="K155" s="2">
        <f>$D$38/24/366*1000*$E$10*B8</f>
        <v>0.10851889799635699</v>
      </c>
      <c r="L155" s="51">
        <f>$D$38/24/366*1000*$E$10*E6</f>
        <v>7.9961293260473576E-2</v>
      </c>
      <c r="M155" s="52"/>
    </row>
    <row r="156" spans="1:13" x14ac:dyDescent="0.25">
      <c r="A156" s="57"/>
      <c r="B156" s="10" t="s">
        <v>9</v>
      </c>
      <c r="C156" s="2">
        <f>$B$30/24/366*1000*$E$10*B9</f>
        <v>0.64571550546448087</v>
      </c>
      <c r="D156" s="52"/>
      <c r="E156" s="52"/>
      <c r="F156" s="9"/>
      <c r="G156" s="2">
        <f>$C$30/24/366*1000*$E$10*B9</f>
        <v>0.51652948542805099</v>
      </c>
      <c r="H156" s="52"/>
      <c r="I156" s="52"/>
      <c r="K156" s="2">
        <f>$D$38/24/366*1000*$E$10*B9</f>
        <v>7.4249772313296894E-2</v>
      </c>
      <c r="L156" s="52"/>
      <c r="M156" s="52"/>
    </row>
    <row r="157" spans="1:13" x14ac:dyDescent="0.25">
      <c r="A157" s="57"/>
      <c r="B157" s="10" t="s">
        <v>10</v>
      </c>
      <c r="C157" s="2">
        <f>$B$30/24/366*1000*$E$10*B10</f>
        <v>0.49670423497267757</v>
      </c>
      <c r="D157" s="53"/>
      <c r="E157" s="52"/>
      <c r="F157" s="9"/>
      <c r="G157" s="2">
        <f>$C$30/24/366*1000*$E$10*B10</f>
        <v>0.39733037340619309</v>
      </c>
      <c r="H157" s="53"/>
      <c r="I157" s="52"/>
      <c r="K157" s="2">
        <f>$D$38/24/366*1000*$E$10*B10</f>
        <v>5.7115209471766841E-2</v>
      </c>
      <c r="L157" s="53"/>
      <c r="M157" s="52"/>
    </row>
    <row r="158" spans="1:13" x14ac:dyDescent="0.25">
      <c r="A158" s="57"/>
      <c r="B158" s="10" t="s">
        <v>12</v>
      </c>
      <c r="C158" s="2">
        <f>$B$30/24/366*1000*$E$10*B11</f>
        <v>0.49670423497267757</v>
      </c>
      <c r="D158" s="51">
        <f>$B$30/24/366*1000*$E$10*E7</f>
        <v>0.54637465846994537</v>
      </c>
      <c r="E158" s="52"/>
      <c r="F158" s="9"/>
      <c r="G158" s="2">
        <f>$C$30/24/366*1000*$E$10*B11</f>
        <v>0.39733037340619309</v>
      </c>
      <c r="H158" s="51">
        <f>$C$30/24/366*1000*$E$10*E7</f>
        <v>0.43706341074681243</v>
      </c>
      <c r="I158" s="52"/>
      <c r="K158" s="2">
        <f>$D$38/24/366*1000*$E$10*B11</f>
        <v>5.7115209471766841E-2</v>
      </c>
      <c r="L158" s="51">
        <f>$D$38/24/366*1000*$E$10*E7</f>
        <v>6.282673041894353E-2</v>
      </c>
      <c r="M158" s="52"/>
    </row>
    <row r="159" spans="1:13" x14ac:dyDescent="0.25">
      <c r="A159" s="57"/>
      <c r="B159" s="10" t="s">
        <v>13</v>
      </c>
      <c r="C159" s="2">
        <f>$B$30/24/366*1000*$E$10*B12</f>
        <v>0.49670423497267757</v>
      </c>
      <c r="D159" s="52"/>
      <c r="E159" s="52"/>
      <c r="F159" s="9"/>
      <c r="G159" s="2">
        <f>$C$30/24/366*1000*$E$10*B12</f>
        <v>0.39733037340619309</v>
      </c>
      <c r="H159" s="52"/>
      <c r="I159" s="52"/>
      <c r="K159" s="2">
        <f>$D$38/24/366*1000*$E$10*B12</f>
        <v>5.7115209471766841E-2</v>
      </c>
      <c r="L159" s="52"/>
      <c r="M159" s="52"/>
    </row>
    <row r="160" spans="1:13" x14ac:dyDescent="0.25">
      <c r="A160" s="57"/>
      <c r="B160" s="10" t="s">
        <v>14</v>
      </c>
      <c r="C160" s="2">
        <f>$B$30/24/366*1000*$E$10*B13</f>
        <v>0.64571550546448087</v>
      </c>
      <c r="D160" s="53"/>
      <c r="E160" s="52"/>
      <c r="F160" s="9"/>
      <c r="G160" s="2">
        <f>$C$30/24/366*1000*$E$10*B13</f>
        <v>0.51652948542805099</v>
      </c>
      <c r="H160" s="53"/>
      <c r="I160" s="52"/>
      <c r="K160" s="2">
        <f>$D$38/24/366*1000*$E$10*B13</f>
        <v>7.4249772313296894E-2</v>
      </c>
      <c r="L160" s="53"/>
      <c r="M160" s="52"/>
    </row>
    <row r="161" spans="1:13" x14ac:dyDescent="0.25">
      <c r="A161" s="57"/>
      <c r="B161" s="10" t="s">
        <v>15</v>
      </c>
      <c r="C161" s="2">
        <f>$B$30/24/366*1000*$E$10*B14</f>
        <v>1.0430788934426229</v>
      </c>
      <c r="D161" s="51">
        <f>$B$30/24/366*1000*$E$10*E8</f>
        <v>1.3411014344262295</v>
      </c>
      <c r="E161" s="52"/>
      <c r="F161" s="9"/>
      <c r="G161" s="2">
        <f>$C$30/24/366*1000*$E$10*B14</f>
        <v>0.83439378415300558</v>
      </c>
      <c r="H161" s="51">
        <f>$C$30/24/366*1000*$E$10*E8</f>
        <v>1.0727920081967215</v>
      </c>
      <c r="I161" s="52"/>
      <c r="K161" s="2">
        <f>$D$38/24/366*1000*$E$10*B14</f>
        <v>0.11994193989071038</v>
      </c>
      <c r="L161" s="51">
        <f>$D$38/24/366*1000*$E$10*E8</f>
        <v>0.15421106557377048</v>
      </c>
      <c r="M161" s="52"/>
    </row>
    <row r="162" spans="1:13" x14ac:dyDescent="0.25">
      <c r="A162" s="57"/>
      <c r="B162" s="10" t="s">
        <v>16</v>
      </c>
      <c r="C162" s="2">
        <f>$B$30/24/366*1000*$E$10*B15</f>
        <v>1.3907718579234971</v>
      </c>
      <c r="D162" s="52"/>
      <c r="E162" s="52"/>
      <c r="F162" s="9"/>
      <c r="G162" s="2">
        <f>$C$30/24/366*1000*$E$10*B15</f>
        <v>1.1125250455373406</v>
      </c>
      <c r="H162" s="52"/>
      <c r="I162" s="52"/>
      <c r="K162" s="2">
        <f>$D$38/24/366*1000*$E$10*B15</f>
        <v>0.15992258652094715</v>
      </c>
      <c r="L162" s="52"/>
      <c r="M162" s="52"/>
    </row>
    <row r="163" spans="1:13" x14ac:dyDescent="0.25">
      <c r="A163" s="58"/>
      <c r="B163" s="10" t="s">
        <v>17</v>
      </c>
      <c r="C163" s="2">
        <f>$B$30/24/366*1000*$E$10*B16</f>
        <v>1.5894535519125683</v>
      </c>
      <c r="D163" s="53"/>
      <c r="E163" s="53"/>
      <c r="F163" s="9"/>
      <c r="G163" s="2">
        <f>$C$30/24/366*1000*$E$10*B16</f>
        <v>1.2714571948998179</v>
      </c>
      <c r="H163" s="53"/>
      <c r="I163" s="53"/>
      <c r="K163" s="2">
        <f>$D$38/24/366*1000*$E$10*B16</f>
        <v>0.18276867030965391</v>
      </c>
      <c r="L163" s="53"/>
      <c r="M163" s="53"/>
    </row>
    <row r="164" spans="1:13" x14ac:dyDescent="0.25">
      <c r="A164" s="40"/>
      <c r="B164" s="41"/>
      <c r="C164" s="39"/>
      <c r="D164" s="38"/>
      <c r="E164" s="38"/>
      <c r="F164" s="9"/>
      <c r="G164" s="39"/>
      <c r="H164" s="38"/>
      <c r="I164" s="38"/>
    </row>
    <row r="165" spans="1:13" x14ac:dyDescent="0.25">
      <c r="A165" s="40"/>
      <c r="B165" s="41"/>
      <c r="C165" s="39"/>
      <c r="D165" s="38"/>
      <c r="E165" s="38"/>
      <c r="F165" s="9"/>
      <c r="G165" s="39"/>
      <c r="H165" s="38"/>
      <c r="I165" s="38"/>
    </row>
    <row r="166" spans="1:13" x14ac:dyDescent="0.25">
      <c r="A166" s="40"/>
      <c r="B166" s="41"/>
      <c r="C166" s="39"/>
      <c r="D166" s="38"/>
      <c r="E166" s="38"/>
      <c r="F166" s="9"/>
      <c r="G166" s="39"/>
      <c r="H166" s="38"/>
      <c r="I166" s="38"/>
    </row>
    <row r="167" spans="1:13" x14ac:dyDescent="0.25">
      <c r="A167" s="40"/>
      <c r="B167" s="41"/>
      <c r="C167" s="39"/>
      <c r="D167" s="38"/>
      <c r="E167" s="38"/>
      <c r="F167" s="9"/>
      <c r="G167" s="39"/>
      <c r="H167" s="38"/>
      <c r="I167" s="38"/>
    </row>
    <row r="168" spans="1:13" x14ac:dyDescent="0.25">
      <c r="A168" s="59" t="s">
        <v>69</v>
      </c>
      <c r="B168" s="60"/>
      <c r="C168" s="39"/>
      <c r="D168" s="38"/>
      <c r="E168" s="38"/>
      <c r="F168" s="9"/>
      <c r="G168" s="39"/>
      <c r="H168" s="38"/>
      <c r="I168" s="38"/>
      <c r="L168" s="44"/>
    </row>
    <row r="169" spans="1:13" x14ac:dyDescent="0.25">
      <c r="A169" s="40"/>
      <c r="B169" s="41"/>
      <c r="C169" s="39"/>
      <c r="D169" s="38"/>
      <c r="E169" s="38"/>
      <c r="F169" s="9"/>
      <c r="G169" s="39"/>
      <c r="H169" s="38"/>
      <c r="I169" s="38"/>
    </row>
    <row r="170" spans="1:13" x14ac:dyDescent="0.25">
      <c r="A170" s="37" t="s">
        <v>33</v>
      </c>
      <c r="B170" s="4" t="s">
        <v>45</v>
      </c>
      <c r="C170" s="4" t="s">
        <v>46</v>
      </c>
      <c r="D170" s="37" t="s">
        <v>47</v>
      </c>
      <c r="E170" s="4" t="s">
        <v>48</v>
      </c>
      <c r="F170" s="12"/>
      <c r="G170" s="42"/>
      <c r="H170" s="43"/>
      <c r="I170" s="42"/>
    </row>
    <row r="171" spans="1:13" ht="15" customHeight="1" x14ac:dyDescent="0.25">
      <c r="A171" s="56" t="s">
        <v>70</v>
      </c>
      <c r="B171" s="10" t="s">
        <v>1</v>
      </c>
      <c r="C171" s="2">
        <f>$B$41/24/366*1000*$E$10*B5</f>
        <v>0.31949852003642987</v>
      </c>
      <c r="D171" s="51">
        <f>$B$41/24/366*1000*$E$10*E5</f>
        <v>0.2793329918032787</v>
      </c>
      <c r="E171" s="51">
        <f>$B$41/24/366*1000</f>
        <v>0.12591074681238618</v>
      </c>
      <c r="F171" s="9"/>
      <c r="G171" s="39"/>
      <c r="H171" s="38"/>
      <c r="I171" s="38"/>
    </row>
    <row r="172" spans="1:13" x14ac:dyDescent="0.25">
      <c r="A172" s="57"/>
      <c r="B172" s="10" t="s">
        <v>3</v>
      </c>
      <c r="C172" s="2">
        <f>$B$41/24/366*1000*$E$10*B6</f>
        <v>0.28298440346083792</v>
      </c>
      <c r="D172" s="52"/>
      <c r="E172" s="52"/>
      <c r="F172" s="9"/>
    </row>
    <row r="173" spans="1:13" x14ac:dyDescent="0.25">
      <c r="A173" s="57"/>
      <c r="B173" s="10" t="s">
        <v>5</v>
      </c>
      <c r="C173" s="2">
        <f>$B$41/24/366*1000*$E$10*B7</f>
        <v>0.23734175774134791</v>
      </c>
      <c r="D173" s="53"/>
      <c r="E173" s="52"/>
      <c r="F173" s="9"/>
    </row>
    <row r="174" spans="1:13" x14ac:dyDescent="0.25">
      <c r="A174" s="57"/>
      <c r="B174" s="10" t="s">
        <v>7</v>
      </c>
      <c r="C174" s="2">
        <f>$B$41/24/366*1000*$E$10*B8</f>
        <v>0.17344205373406194</v>
      </c>
      <c r="D174" s="51">
        <f>$B$41/24/366*1000*$E$10*E6</f>
        <v>0.12779940801457196</v>
      </c>
      <c r="E174" s="52"/>
      <c r="F174" s="9"/>
    </row>
    <row r="175" spans="1:13" x14ac:dyDescent="0.25">
      <c r="A175" s="57"/>
      <c r="B175" s="10" t="s">
        <v>9</v>
      </c>
      <c r="C175" s="2">
        <f>$B$41/24/366*1000*$E$10*B9</f>
        <v>0.11867087887067396</v>
      </c>
      <c r="D175" s="52"/>
      <c r="E175" s="52"/>
      <c r="F175" s="9"/>
    </row>
    <row r="176" spans="1:13" x14ac:dyDescent="0.25">
      <c r="A176" s="57"/>
      <c r="B176" s="10" t="s">
        <v>10</v>
      </c>
      <c r="C176" s="2">
        <f>$B$41/24/366*1000*$E$10*B10</f>
        <v>9.1285291438979968E-2</v>
      </c>
      <c r="D176" s="53"/>
      <c r="E176" s="52"/>
      <c r="F176" s="9"/>
    </row>
    <row r="177" spans="1:6" x14ac:dyDescent="0.25">
      <c r="A177" s="57"/>
      <c r="B177" s="10" t="s">
        <v>12</v>
      </c>
      <c r="C177" s="2">
        <f>$B$41/24/366*1000*$E$10*B11</f>
        <v>9.1285291438979968E-2</v>
      </c>
      <c r="D177" s="51">
        <f>$B$41/24/366*1000*$E$10*E7</f>
        <v>0.10041382058287797</v>
      </c>
      <c r="E177" s="52"/>
      <c r="F177" s="9"/>
    </row>
    <row r="178" spans="1:6" x14ac:dyDescent="0.25">
      <c r="A178" s="57"/>
      <c r="B178" s="10" t="s">
        <v>13</v>
      </c>
      <c r="C178" s="2">
        <f>$B$41/24/366*1000*$E$10*B12</f>
        <v>9.1285291438979968E-2</v>
      </c>
      <c r="D178" s="52"/>
      <c r="E178" s="52"/>
      <c r="F178" s="9"/>
    </row>
    <row r="179" spans="1:6" x14ac:dyDescent="0.25">
      <c r="A179" s="57"/>
      <c r="B179" s="10" t="s">
        <v>14</v>
      </c>
      <c r="C179" s="2">
        <f>$B$41/24/366*1000*$E$10*B13</f>
        <v>0.11867087887067396</v>
      </c>
      <c r="D179" s="53"/>
      <c r="E179" s="52"/>
      <c r="F179" s="9"/>
    </row>
    <row r="180" spans="1:6" x14ac:dyDescent="0.25">
      <c r="A180" s="57"/>
      <c r="B180" s="10" t="s">
        <v>15</v>
      </c>
      <c r="C180" s="2">
        <f>$B$41/24/366*1000*$E$10*B14</f>
        <v>0.19169911202185794</v>
      </c>
      <c r="D180" s="51">
        <f>$B$41/24/366*1000*$E$10*E8</f>
        <v>0.24647028688524594</v>
      </c>
      <c r="E180" s="52"/>
      <c r="F180" s="9"/>
    </row>
    <row r="181" spans="1:6" x14ac:dyDescent="0.25">
      <c r="A181" s="57"/>
      <c r="B181" s="10" t="s">
        <v>16</v>
      </c>
      <c r="C181" s="2">
        <f>$B$41/24/366*1000*$E$10*B15</f>
        <v>0.25559881602914392</v>
      </c>
      <c r="D181" s="52"/>
      <c r="E181" s="52"/>
      <c r="F181" s="9"/>
    </row>
    <row r="182" spans="1:6" ht="14.25" customHeight="1" x14ac:dyDescent="0.25">
      <c r="A182" s="58"/>
      <c r="B182" s="10" t="s">
        <v>17</v>
      </c>
      <c r="C182" s="2">
        <f>$B$41/24/366*1000*$E$10*B16</f>
        <v>0.29211293260473592</v>
      </c>
      <c r="D182" s="53"/>
      <c r="E182" s="53"/>
      <c r="F182" s="9"/>
    </row>
    <row r="183" spans="1:6" x14ac:dyDescent="0.25">
      <c r="A183" s="40"/>
      <c r="B183" s="41"/>
      <c r="C183" s="39"/>
      <c r="D183" s="38"/>
      <c r="E183" s="38"/>
      <c r="F183" s="9"/>
    </row>
    <row r="184" spans="1:6" x14ac:dyDescent="0.25">
      <c r="A184" s="37" t="s">
        <v>33</v>
      </c>
      <c r="B184" s="4" t="s">
        <v>45</v>
      </c>
      <c r="C184" s="4" t="s">
        <v>46</v>
      </c>
      <c r="D184" s="37" t="s">
        <v>47</v>
      </c>
      <c r="E184" s="4" t="s">
        <v>48</v>
      </c>
    </row>
    <row r="185" spans="1:6" ht="15" customHeight="1" x14ac:dyDescent="0.25">
      <c r="A185" s="56" t="s">
        <v>75</v>
      </c>
      <c r="B185" s="10" t="s">
        <v>1</v>
      </c>
      <c r="C185" s="2">
        <f>$B$43/24/366*1000*$E$10*B5</f>
        <v>0.59595429189435345</v>
      </c>
      <c r="D185" s="51">
        <f>$B$43/24/366*1000*$E$10*E5</f>
        <v>0.52103432377049186</v>
      </c>
      <c r="E185" s="51">
        <f>$B$43/24/366*1000</f>
        <v>0.23485883424408019</v>
      </c>
    </row>
    <row r="186" spans="1:6" x14ac:dyDescent="0.25">
      <c r="A186" s="57"/>
      <c r="B186" s="10" t="s">
        <v>3</v>
      </c>
      <c r="C186" s="2">
        <f>$B$43/24/366*1000*$E$10*B6</f>
        <v>0.52784522996357019</v>
      </c>
      <c r="D186" s="52"/>
      <c r="E186" s="52"/>
    </row>
    <row r="187" spans="1:6" x14ac:dyDescent="0.25">
      <c r="A187" s="57"/>
      <c r="B187" s="10" t="s">
        <v>5</v>
      </c>
      <c r="C187" s="2">
        <f>$B$43/24/366*1000*$E$10*B7</f>
        <v>0.44270890255009115</v>
      </c>
      <c r="D187" s="53"/>
      <c r="E187" s="52"/>
    </row>
    <row r="188" spans="1:6" x14ac:dyDescent="0.25">
      <c r="A188" s="57"/>
      <c r="B188" s="10" t="s">
        <v>7</v>
      </c>
      <c r="C188" s="2">
        <f>$B$43/24/366*1000*$E$10*B8</f>
        <v>0.32351804417122043</v>
      </c>
      <c r="D188" s="51">
        <f>$B$43/24/366*1000*$E$10*E6</f>
        <v>0.23838171675774136</v>
      </c>
      <c r="E188" s="52"/>
    </row>
    <row r="189" spans="1:6" x14ac:dyDescent="0.25">
      <c r="A189" s="57"/>
      <c r="B189" s="10" t="s">
        <v>9</v>
      </c>
      <c r="C189" s="2">
        <f>$B$43/24/366*1000*$E$10*B9</f>
        <v>0.22135445127504558</v>
      </c>
      <c r="D189" s="52"/>
      <c r="E189" s="52"/>
    </row>
    <row r="190" spans="1:6" x14ac:dyDescent="0.25">
      <c r="A190" s="57"/>
      <c r="B190" s="10" t="s">
        <v>10</v>
      </c>
      <c r="C190" s="2">
        <f>$B$43/24/366*1000*$E$10*B10</f>
        <v>0.17027265482695814</v>
      </c>
      <c r="D190" s="53"/>
      <c r="E190" s="52"/>
    </row>
    <row r="191" spans="1:6" x14ac:dyDescent="0.25">
      <c r="A191" s="57"/>
      <c r="B191" s="10" t="s">
        <v>12</v>
      </c>
      <c r="C191" s="2">
        <f>$B$43/24/366*1000*$E$10*B11</f>
        <v>0.17027265482695814</v>
      </c>
      <c r="D191" s="51">
        <f>$B$43/24/366*1000*$E$10*E7</f>
        <v>0.18729992030965398</v>
      </c>
      <c r="E191" s="52"/>
    </row>
    <row r="192" spans="1:6" x14ac:dyDescent="0.25">
      <c r="A192" s="57"/>
      <c r="B192" s="10" t="s">
        <v>13</v>
      </c>
      <c r="C192" s="2">
        <f>$B$43/24/366*1000*$E$10*B12</f>
        <v>0.17027265482695814</v>
      </c>
      <c r="D192" s="52"/>
      <c r="E192" s="52"/>
    </row>
    <row r="193" spans="1:5" x14ac:dyDescent="0.25">
      <c r="A193" s="57"/>
      <c r="B193" s="10" t="s">
        <v>14</v>
      </c>
      <c r="C193" s="2">
        <f>$B$43/24/366*1000*$E$10*B13</f>
        <v>0.22135445127504558</v>
      </c>
      <c r="D193" s="53"/>
      <c r="E193" s="52"/>
    </row>
    <row r="194" spans="1:5" x14ac:dyDescent="0.25">
      <c r="A194" s="57"/>
      <c r="B194" s="10" t="s">
        <v>15</v>
      </c>
      <c r="C194" s="2">
        <f>$B$43/24/366*1000*$E$10*B14</f>
        <v>0.35757257513661211</v>
      </c>
      <c r="D194" s="51">
        <f>$B$43/24/366*1000*$E$10*E8</f>
        <v>0.459736168032787</v>
      </c>
      <c r="E194" s="52"/>
    </row>
    <row r="195" spans="1:5" x14ac:dyDescent="0.25">
      <c r="A195" s="57"/>
      <c r="B195" s="10" t="s">
        <v>16</v>
      </c>
      <c r="C195" s="2">
        <f>$B$43/24/366*1000*$E$10*B15</f>
        <v>0.47676343351548273</v>
      </c>
      <c r="D195" s="52"/>
      <c r="E195" s="52"/>
    </row>
    <row r="196" spans="1:5" x14ac:dyDescent="0.25">
      <c r="A196" s="58"/>
      <c r="B196" s="10" t="s">
        <v>17</v>
      </c>
      <c r="C196" s="2">
        <f>$B$43/24/366*1000*$E$10*B16</f>
        <v>0.54487249544626604</v>
      </c>
      <c r="D196" s="53"/>
      <c r="E196" s="53"/>
    </row>
    <row r="197" spans="1:5" x14ac:dyDescent="0.25">
      <c r="A197" s="40"/>
      <c r="B197" s="41"/>
      <c r="C197" s="39"/>
      <c r="D197" s="38"/>
      <c r="E197" s="38"/>
    </row>
    <row r="198" spans="1:5" x14ac:dyDescent="0.25">
      <c r="A198" s="37" t="s">
        <v>33</v>
      </c>
      <c r="B198" s="4" t="s">
        <v>45</v>
      </c>
      <c r="C198" s="4" t="s">
        <v>46</v>
      </c>
      <c r="D198" s="37" t="s">
        <v>47</v>
      </c>
      <c r="E198" s="4" t="s">
        <v>48</v>
      </c>
    </row>
    <row r="199" spans="1:5" ht="15" customHeight="1" x14ac:dyDescent="0.25">
      <c r="A199" s="56" t="s">
        <v>71</v>
      </c>
      <c r="B199" s="10" t="s">
        <v>1</v>
      </c>
      <c r="C199" s="2">
        <f>$B$47/24/366*1000*$E$10*B5</f>
        <v>0.81781221539162097</v>
      </c>
      <c r="D199" s="51">
        <f>$B$47/24/366*1000*$E$10*E5</f>
        <v>0.7150015368852457</v>
      </c>
      <c r="E199" s="51">
        <f>$B$47/24/366*1000</f>
        <v>0.32229052823315113</v>
      </c>
    </row>
    <row r="200" spans="1:5" x14ac:dyDescent="0.25">
      <c r="A200" s="57"/>
      <c r="B200" s="10" t="s">
        <v>3</v>
      </c>
      <c r="C200" s="2">
        <f>$B$47/24/366*1000*$E$10*B6</f>
        <v>0.7243479622040071</v>
      </c>
      <c r="D200" s="52"/>
      <c r="E200" s="52"/>
    </row>
    <row r="201" spans="1:5" x14ac:dyDescent="0.25">
      <c r="A201" s="57"/>
      <c r="B201" s="10" t="s">
        <v>5</v>
      </c>
      <c r="C201" s="2">
        <f>$B$47/24/366*1000*$E$10*B7</f>
        <v>0.60751764571948985</v>
      </c>
      <c r="D201" s="53"/>
      <c r="E201" s="52"/>
    </row>
    <row r="202" spans="1:5" x14ac:dyDescent="0.25">
      <c r="A202" s="57"/>
      <c r="B202" s="10" t="s">
        <v>7</v>
      </c>
      <c r="C202" s="2">
        <f>$B$47/24/366*1000*$E$10*B8</f>
        <v>0.44395520264116561</v>
      </c>
      <c r="D202" s="51">
        <f>$B$47/24/366*1000*$E$10*E6</f>
        <v>0.32712488615664836</v>
      </c>
      <c r="E202" s="52"/>
    </row>
    <row r="203" spans="1:5" x14ac:dyDescent="0.25">
      <c r="A203" s="57"/>
      <c r="B203" s="10" t="s">
        <v>9</v>
      </c>
      <c r="C203" s="2">
        <f>$B$47/24/366*1000*$E$10*B9</f>
        <v>0.30375882285974493</v>
      </c>
      <c r="D203" s="52"/>
      <c r="E203" s="52"/>
    </row>
    <row r="204" spans="1:5" x14ac:dyDescent="0.25">
      <c r="A204" s="57"/>
      <c r="B204" s="10" t="s">
        <v>10</v>
      </c>
      <c r="C204" s="2">
        <f>$B$47/24/366*1000*$E$10*B10</f>
        <v>0.23366063296903455</v>
      </c>
      <c r="D204" s="53"/>
      <c r="E204" s="52"/>
    </row>
    <row r="205" spans="1:5" x14ac:dyDescent="0.25">
      <c r="A205" s="57"/>
      <c r="B205" s="10" t="s">
        <v>12</v>
      </c>
      <c r="C205" s="2">
        <f>$B$47/24/366*1000*$E$10*B11</f>
        <v>0.23366063296903455</v>
      </c>
      <c r="D205" s="51">
        <f>$B$47/24/366*1000*$E$10*E7</f>
        <v>0.25702669626593805</v>
      </c>
      <c r="E205" s="52"/>
    </row>
    <row r="206" spans="1:5" x14ac:dyDescent="0.25">
      <c r="A206" s="57"/>
      <c r="B206" s="10" t="s">
        <v>13</v>
      </c>
      <c r="C206" s="2">
        <f>$B$47/24/366*1000*$E$10*B12</f>
        <v>0.23366063296903455</v>
      </c>
      <c r="D206" s="52"/>
      <c r="E206" s="52"/>
    </row>
    <row r="207" spans="1:5" x14ac:dyDescent="0.25">
      <c r="A207" s="57"/>
      <c r="B207" s="10" t="s">
        <v>14</v>
      </c>
      <c r="C207" s="2">
        <f>$B$47/24/366*1000*$E$10*B13</f>
        <v>0.30375882285974493</v>
      </c>
      <c r="D207" s="53"/>
      <c r="E207" s="52"/>
    </row>
    <row r="208" spans="1:5" x14ac:dyDescent="0.25">
      <c r="A208" s="57"/>
      <c r="B208" s="10" t="s">
        <v>15</v>
      </c>
      <c r="C208" s="2">
        <f>$B$47/24/366*1000*$E$10*B14</f>
        <v>0.4906873292349726</v>
      </c>
      <c r="D208" s="51">
        <f>$B$47/24/366*1000*$E$10*E8</f>
        <v>0.63088370901639335</v>
      </c>
      <c r="E208" s="52"/>
    </row>
    <row r="209" spans="1:5" x14ac:dyDescent="0.25">
      <c r="A209" s="57"/>
      <c r="B209" s="10" t="s">
        <v>16</v>
      </c>
      <c r="C209" s="2">
        <f>$B$47/24/366*1000*$E$10*B15</f>
        <v>0.65424977231329673</v>
      </c>
      <c r="D209" s="52"/>
      <c r="E209" s="52"/>
    </row>
    <row r="210" spans="1:5" x14ac:dyDescent="0.25">
      <c r="A210" s="58"/>
      <c r="B210" s="10" t="s">
        <v>17</v>
      </c>
      <c r="C210" s="2">
        <f>$B$47/24/366*1000*$E$10*B16</f>
        <v>0.7477140255009106</v>
      </c>
      <c r="D210" s="53"/>
      <c r="E210" s="53"/>
    </row>
    <row r="211" spans="1:5" x14ac:dyDescent="0.25">
      <c r="A211" s="40"/>
      <c r="B211" s="41"/>
      <c r="C211" s="39"/>
      <c r="D211" s="38"/>
      <c r="E211" s="38"/>
    </row>
    <row r="212" spans="1:5" x14ac:dyDescent="0.25">
      <c r="A212" t="s">
        <v>51</v>
      </c>
    </row>
    <row r="213" spans="1:5" x14ac:dyDescent="0.25">
      <c r="A213" t="s">
        <v>72</v>
      </c>
      <c r="D213"/>
    </row>
    <row r="214" spans="1:5" x14ac:dyDescent="0.25">
      <c r="D214"/>
    </row>
  </sheetData>
  <mergeCells count="132">
    <mergeCell ref="A168:B168"/>
    <mergeCell ref="D180:D182"/>
    <mergeCell ref="A171:A182"/>
    <mergeCell ref="D171:D173"/>
    <mergeCell ref="E171:E182"/>
    <mergeCell ref="D174:D176"/>
    <mergeCell ref="D177:D179"/>
    <mergeCell ref="D194:D196"/>
    <mergeCell ref="D191:D193"/>
    <mergeCell ref="A199:A210"/>
    <mergeCell ref="D199:D201"/>
    <mergeCell ref="E199:E210"/>
    <mergeCell ref="D202:D204"/>
    <mergeCell ref="D205:D207"/>
    <mergeCell ref="D208:D210"/>
    <mergeCell ref="D188:D190"/>
    <mergeCell ref="E185:E196"/>
    <mergeCell ref="D185:D187"/>
    <mergeCell ref="A185:A196"/>
    <mergeCell ref="K90:M90"/>
    <mergeCell ref="L92:L94"/>
    <mergeCell ref="M92:M103"/>
    <mergeCell ref="L95:L97"/>
    <mergeCell ref="L98:L100"/>
    <mergeCell ref="L101:L103"/>
    <mergeCell ref="I152:I163"/>
    <mergeCell ref="D155:D157"/>
    <mergeCell ref="H155:H157"/>
    <mergeCell ref="D158:D160"/>
    <mergeCell ref="H158:H160"/>
    <mergeCell ref="D161:D163"/>
    <mergeCell ref="H161:H163"/>
    <mergeCell ref="I137:I148"/>
    <mergeCell ref="I122:I133"/>
    <mergeCell ref="D125:D127"/>
    <mergeCell ref="H125:H127"/>
    <mergeCell ref="D128:D130"/>
    <mergeCell ref="H128:H130"/>
    <mergeCell ref="D131:D133"/>
    <mergeCell ref="H131:H133"/>
    <mergeCell ref="A107:A118"/>
    <mergeCell ref="D107:D109"/>
    <mergeCell ref="E107:E118"/>
    <mergeCell ref="H107:H109"/>
    <mergeCell ref="A122:A133"/>
    <mergeCell ref="D122:D124"/>
    <mergeCell ref="E122:E133"/>
    <mergeCell ref="H122:H124"/>
    <mergeCell ref="A152:A163"/>
    <mergeCell ref="D152:D154"/>
    <mergeCell ref="E152:E163"/>
    <mergeCell ref="H152:H154"/>
    <mergeCell ref="H146:H148"/>
    <mergeCell ref="A137:A148"/>
    <mergeCell ref="D137:D139"/>
    <mergeCell ref="E137:E148"/>
    <mergeCell ref="H137:H139"/>
    <mergeCell ref="D140:D142"/>
    <mergeCell ref="H140:H142"/>
    <mergeCell ref="D143:D145"/>
    <mergeCell ref="H143:H145"/>
    <mergeCell ref="D146:D148"/>
    <mergeCell ref="C150:E150"/>
    <mergeCell ref="G150:I150"/>
    <mergeCell ref="A21:B21"/>
    <mergeCell ref="A23:B23"/>
    <mergeCell ref="A55:B55"/>
    <mergeCell ref="C57:E57"/>
    <mergeCell ref="G57:I57"/>
    <mergeCell ref="D98:D100"/>
    <mergeCell ref="H98:H100"/>
    <mergeCell ref="D101:D103"/>
    <mergeCell ref="H101:H103"/>
    <mergeCell ref="A88:B88"/>
    <mergeCell ref="C90:E90"/>
    <mergeCell ref="G90:I90"/>
    <mergeCell ref="A92:A103"/>
    <mergeCell ref="D92:D94"/>
    <mergeCell ref="E92:E103"/>
    <mergeCell ref="H92:H94"/>
    <mergeCell ref="I92:I103"/>
    <mergeCell ref="D95:D97"/>
    <mergeCell ref="H95:H97"/>
    <mergeCell ref="A59:A70"/>
    <mergeCell ref="D59:D61"/>
    <mergeCell ref="E59:E70"/>
    <mergeCell ref="H59:H61"/>
    <mergeCell ref="I59:I70"/>
    <mergeCell ref="D62:D64"/>
    <mergeCell ref="H62:H64"/>
    <mergeCell ref="D65:D67"/>
    <mergeCell ref="H65:H67"/>
    <mergeCell ref="D68:D70"/>
    <mergeCell ref="H68:H70"/>
    <mergeCell ref="C72:E72"/>
    <mergeCell ref="G72:I72"/>
    <mergeCell ref="K72:M72"/>
    <mergeCell ref="L74:L76"/>
    <mergeCell ref="M74:M85"/>
    <mergeCell ref="L77:L79"/>
    <mergeCell ref="L80:L82"/>
    <mergeCell ref="L83:L85"/>
    <mergeCell ref="A74:A85"/>
    <mergeCell ref="D74:D76"/>
    <mergeCell ref="E74:E85"/>
    <mergeCell ref="H74:H76"/>
    <mergeCell ref="I74:I85"/>
    <mergeCell ref="D77:D79"/>
    <mergeCell ref="H77:H79"/>
    <mergeCell ref="D80:D82"/>
    <mergeCell ref="H80:H82"/>
    <mergeCell ref="D83:D85"/>
    <mergeCell ref="H83:H85"/>
    <mergeCell ref="K150:M150"/>
    <mergeCell ref="L152:L154"/>
    <mergeCell ref="M152:M163"/>
    <mergeCell ref="L155:L157"/>
    <mergeCell ref="L158:L160"/>
    <mergeCell ref="L161:L163"/>
    <mergeCell ref="C105:E105"/>
    <mergeCell ref="G105:I105"/>
    <mergeCell ref="C135:E135"/>
    <mergeCell ref="G135:I135"/>
    <mergeCell ref="C120:E120"/>
    <mergeCell ref="G120:I120"/>
    <mergeCell ref="I107:I118"/>
    <mergeCell ref="D110:D112"/>
    <mergeCell ref="H110:H112"/>
    <mergeCell ref="D113:D115"/>
    <mergeCell ref="H113:H115"/>
    <mergeCell ref="D116:D118"/>
    <mergeCell ref="H116:H1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A57896C2CFE445A124D1BBE834696F" ma:contentTypeVersion="9" ma:contentTypeDescription="Create a new document." ma:contentTypeScope="" ma:versionID="aaabd4fc5de94b782650d4cf2a05f5e8">
  <xsd:schema xmlns:xsd="http://www.w3.org/2001/XMLSchema" xmlns:xs="http://www.w3.org/2001/XMLSchema" xmlns:p="http://schemas.microsoft.com/office/2006/metadata/properties" xmlns:ns2="2e8f9380-fe8b-4e5f-ac1f-e5933e084957" targetNamespace="http://schemas.microsoft.com/office/2006/metadata/properties" ma:root="true" ma:fieldsID="9d193e0a2fd1d2aae85dfbbb11f7cb7d" ns2:_="">
    <xsd:import namespace="2e8f9380-fe8b-4e5f-ac1f-e5933e084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f9380-fe8b-4e5f-ac1f-e5933e084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74694-CBA2-4610-B775-DA07E65B5C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5F5CAF-483A-448D-B3B1-CB39A0D09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8f9380-fe8b-4e5f-ac1f-e5933e084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E8174A-B840-4B54-9BEE-41825BB430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2022 tariffs</vt:lpstr>
      <vt:lpstr> 2023 tariffs</vt:lpstr>
      <vt:lpstr>2024 tariffs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Bochkova Svetlana</dc:creator>
  <cp:keywords/>
  <dc:description/>
  <cp:lastModifiedBy>Tenret Didier</cp:lastModifiedBy>
  <cp:revision/>
  <dcterms:created xsi:type="dcterms:W3CDTF">2021-10-14T11:38:34Z</dcterms:created>
  <dcterms:modified xsi:type="dcterms:W3CDTF">2023-06-19T13:31:23Z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0x01010098A57896C2CFE445A124D1BBE834696F</vt:lpwstr>
  </property>
</Properties>
</file>